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願・届様式集\2025年度\02_とりまとめ\様式\02_新給付\"/>
    </mc:Choice>
  </mc:AlternateContent>
  <bookViews>
    <workbookView xWindow="0" yWindow="0" windowWidth="28800" windowHeight="11835" tabRatio="732"/>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'①基本情報・異動情報（学生入力用）'!$A$1:$AL$28</definedName>
    <definedName name="_xlnm.Print_Area" localSheetId="1">'②異動情報・学校情報・機構に送付が必要な場合（学校入力用）'!$A$1:$BA$101</definedName>
    <definedName name="_xlnm.Print_Area" localSheetId="2">'③様式（自動作成・記入用）'!$A$1:$BB$106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0" i="1" l="1"/>
  <c r="J88" i="1"/>
  <c r="H15" i="1"/>
  <c r="H12" i="1"/>
  <c r="AY90" i="1" l="1"/>
  <c r="AW90" i="1"/>
  <c r="AA11" i="3" l="1"/>
  <c r="BO9" i="2"/>
  <c r="BD25" i="3" l="1"/>
  <c r="BD22" i="3"/>
  <c r="AU90" i="1"/>
  <c r="AS90" i="1"/>
  <c r="AQ90" i="1"/>
  <c r="AO90" i="1"/>
  <c r="AM90" i="1"/>
  <c r="AK90" i="1"/>
  <c r="AC90" i="1"/>
  <c r="BF82" i="1" l="1"/>
  <c r="BI82" i="1" s="1"/>
  <c r="BH82" i="1" l="1"/>
  <c r="BG82" i="1"/>
  <c r="BF37" i="1"/>
  <c r="BG37" i="1" s="1"/>
  <c r="BF30" i="1"/>
  <c r="BG30" i="1" s="1"/>
  <c r="BH37" i="1" l="1"/>
  <c r="BH30" i="1"/>
  <c r="BF92" i="3" l="1"/>
  <c r="AP43" i="3" l="1"/>
  <c r="BF41" i="3" l="1"/>
  <c r="BF34" i="3"/>
  <c r="BE34" i="3"/>
  <c r="BD34" i="3"/>
  <c r="BE5" i="3"/>
  <c r="BE4" i="3"/>
  <c r="BO39" i="3" l="1"/>
  <c r="BO32" i="3" l="1"/>
  <c r="BS39" i="3"/>
  <c r="BS32" i="3"/>
  <c r="BO24" i="3"/>
  <c r="BP28" i="3" s="1"/>
  <c r="BU28" i="3" s="1"/>
  <c r="BF25" i="3"/>
  <c r="BE25" i="3"/>
  <c r="BD27" i="3"/>
  <c r="BF38" i="3"/>
  <c r="BE38" i="3"/>
  <c r="BD38" i="3"/>
  <c r="BH41" i="3" l="1"/>
  <c r="CV17" i="3" s="1"/>
  <c r="AO54" i="3" s="1"/>
  <c r="BO28" i="3"/>
  <c r="BS28" i="3" s="1"/>
  <c r="BS24" i="3" s="1"/>
  <c r="AP33" i="3"/>
  <c r="N108" i="1" l="1"/>
  <c r="N111" i="1" s="1"/>
  <c r="DA24" i="3"/>
  <c r="BO7" i="2" l="1"/>
  <c r="BO11" i="2" s="1"/>
  <c r="BO5" i="2"/>
  <c r="AA24" i="2" l="1"/>
  <c r="H108" i="1" s="1"/>
  <c r="H111" i="1" s="1"/>
  <c r="AW111" i="1" s="1"/>
  <c r="AA73" i="1" s="1"/>
  <c r="BD73" i="3"/>
  <c r="AJ8" i="1" l="1"/>
  <c r="CC65" i="3"/>
  <c r="BF73" i="3"/>
  <c r="BH73" i="3"/>
  <c r="BE89" i="1" l="1"/>
  <c r="AJ83" i="3" l="1"/>
  <c r="AJ81" i="3"/>
  <c r="AJ79" i="3"/>
  <c r="AJ77" i="3"/>
  <c r="AJ75" i="3"/>
  <c r="AJ73" i="3"/>
  <c r="G23" i="3"/>
  <c r="G21" i="3"/>
  <c r="G19" i="3"/>
  <c r="G17" i="3"/>
  <c r="DT16" i="3"/>
  <c r="DR16" i="3"/>
  <c r="DP16" i="3"/>
  <c r="G15" i="3"/>
  <c r="AA9" i="3"/>
  <c r="G13" i="3"/>
  <c r="DX12" i="3"/>
  <c r="DZ12" i="3" s="1"/>
  <c r="AA7" i="3"/>
  <c r="G11" i="3"/>
  <c r="CG9" i="3"/>
  <c r="G9" i="3"/>
  <c r="DT7" i="3"/>
  <c r="DR7" i="3"/>
  <c r="DP7" i="3"/>
  <c r="CG7" i="3"/>
  <c r="G7" i="3"/>
  <c r="P21" i="2"/>
  <c r="S21" i="2" s="1"/>
  <c r="P19" i="2"/>
  <c r="S19" i="2" s="1"/>
  <c r="P17" i="2"/>
  <c r="S17" i="2" s="1"/>
  <c r="P15" i="2"/>
  <c r="S15" i="2" s="1"/>
  <c r="P13" i="2"/>
  <c r="S13" i="2" s="1"/>
  <c r="P11" i="2"/>
  <c r="S11" i="2" s="1"/>
  <c r="P9" i="2"/>
  <c r="S9" i="2" s="1"/>
  <c r="P7" i="2"/>
  <c r="S7" i="2" s="1"/>
  <c r="P5" i="2"/>
  <c r="S5" i="2" s="1"/>
  <c r="AK87" i="3" l="1"/>
  <c r="BD81" i="3" s="1"/>
  <c r="AO82" i="3" s="1"/>
  <c r="T108" i="1" s="1"/>
  <c r="T111" i="1" s="1"/>
  <c r="AP9" i="3"/>
  <c r="DA21" i="3" s="1"/>
  <c r="BU30" i="1"/>
  <c r="BH26" i="1"/>
  <c r="S24" i="2"/>
  <c r="AS24" i="2" s="1"/>
  <c r="DX14" i="3"/>
  <c r="DZ14" i="3" s="1"/>
  <c r="DX16" i="3"/>
  <c r="DZ16" i="3" s="1"/>
  <c r="AK24" i="2"/>
  <c r="BU25" i="1" l="1"/>
  <c r="AQ24" i="2"/>
  <c r="G24" i="2" s="1"/>
  <c r="B108" i="1" s="1"/>
  <c r="B111" i="1" s="1"/>
  <c r="BF26" i="1"/>
  <c r="DZ18" i="3"/>
  <c r="T48" i="1" l="1"/>
  <c r="AU51" i="1" s="1"/>
  <c r="O48" i="1"/>
  <c r="AB86" i="1"/>
  <c r="O86" i="1"/>
  <c r="V18" i="1"/>
  <c r="AW15" i="1"/>
  <c r="AB18" i="1"/>
  <c r="L18" i="1"/>
  <c r="U35" i="1"/>
  <c r="R18" i="1"/>
  <c r="X18" i="1"/>
  <c r="H18" i="1"/>
  <c r="AG86" i="1"/>
  <c r="AB83" i="1"/>
  <c r="S86" i="1"/>
  <c r="J86" i="1"/>
  <c r="N35" i="1"/>
  <c r="N18" i="1"/>
  <c r="AI12" i="1"/>
  <c r="T18" i="1"/>
  <c r="AI15" i="1"/>
  <c r="B73" i="1"/>
  <c r="Z18" i="1"/>
  <c r="J18" i="1"/>
  <c r="P18" i="1"/>
  <c r="AR12" i="1"/>
  <c r="AM43" i="1" l="1"/>
  <c r="AM51" i="1"/>
  <c r="AT47" i="1"/>
  <c r="AT39" i="1"/>
  <c r="AN31" i="1"/>
  <c r="AN47" i="1"/>
  <c r="AN39" i="1"/>
  <c r="AN62" i="1"/>
  <c r="BH62" i="1" s="1"/>
  <c r="BH68" i="1" s="1"/>
  <c r="AU43" i="1"/>
  <c r="AM25" i="1"/>
  <c r="AO4" i="1"/>
  <c r="AV105" i="1" l="1"/>
  <c r="AP105" i="1" s="1"/>
  <c r="BF62" i="1"/>
  <c r="BF68" i="1" s="1"/>
  <c r="AU35" i="1"/>
  <c r="AM35" i="1"/>
  <c r="BE62" i="1" l="1"/>
</calcChain>
</file>

<file path=xl/sharedStrings.xml><?xml version="1.0" encoding="utf-8"?>
<sst xmlns="http://schemas.openxmlformats.org/spreadsheetml/2006/main" count="209" uniqueCount="177">
  <si>
    <t>独立行政法人日本学生支援機構理事長　殿</t>
    <phoneticPr fontId="3"/>
  </si>
  <si>
    <t>　下記のとおり願出（届出）いたします。</t>
    <phoneticPr fontId="3"/>
  </si>
  <si>
    <t>１．基本情報</t>
    <rPh sb="2" eb="6">
      <t>キホンジョウホウ</t>
    </rPh>
    <phoneticPr fontId="13"/>
  </si>
  <si>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</si>
  <si>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</si>
  <si>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3"/>
  </si>
  <si>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</si>
  <si>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</si>
  <si>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3"/>
  </si>
  <si>
    <t>フリガナ</t>
    <phoneticPr fontId="3"/>
  </si>
  <si>
    <t>学年</t>
    <rPh sb="0" eb="2">
      <t>ガクネン</t>
    </rPh>
    <phoneticPr fontId="3"/>
  </si>
  <si>
    <t>年</t>
    <rPh sb="0" eb="1">
      <t>ネン</t>
    </rPh>
    <phoneticPr fontId="3"/>
  </si>
  <si>
    <t>２．異動情報</t>
    <rPh sb="2" eb="4">
      <t>イドウ</t>
    </rPh>
    <rPh sb="4" eb="6">
      <t>ジョウホウ</t>
    </rPh>
    <phoneticPr fontId="13"/>
  </si>
  <si>
    <t>記入者</t>
    <rPh sb="0" eb="2">
      <t>キニュウ</t>
    </rPh>
    <rPh sb="2" eb="3">
      <t>シャ</t>
    </rPh>
    <phoneticPr fontId="13"/>
  </si>
  <si>
    <t>奨学生</t>
    <rPh sb="0" eb="3">
      <t>ショウガクセイ</t>
    </rPh>
    <phoneticPr fontId="13"/>
  </si>
  <si>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</si>
  <si>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</si>
  <si>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</si>
  <si>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3"/>
  </si>
  <si>
    <t>一身上</t>
    <rPh sb="0" eb="3">
      <t>イッシンジョウ</t>
    </rPh>
    <phoneticPr fontId="13"/>
  </si>
  <si>
    <t>その他</t>
    <rPh sb="2" eb="3">
      <t>タ</t>
    </rPh>
    <phoneticPr fontId="13"/>
  </si>
  <si>
    <t>～</t>
    <phoneticPr fontId="3"/>
  </si>
  <si>
    <t>受給期間</t>
    <rPh sb="0" eb="2">
      <t>ジュキュウ</t>
    </rPh>
    <rPh sb="2" eb="4">
      <t>キカン</t>
    </rPh>
    <phoneticPr fontId="3"/>
  </si>
  <si>
    <t>です。</t>
    <phoneticPr fontId="3"/>
  </si>
  <si>
    <t>上記記載のとおり相違ないことを証明いたします。</t>
    <rPh sb="0" eb="2">
      <t>ジョウキ</t>
    </rPh>
    <rPh sb="2" eb="4">
      <t>キサイ</t>
    </rPh>
    <rPh sb="8" eb="10">
      <t>ソウイ</t>
    </rPh>
    <rPh sb="15" eb="17">
      <t>ショウメイ</t>
    </rPh>
    <phoneticPr fontId="13"/>
  </si>
  <si>
    <t>振込超過あり</t>
    <rPh sb="0" eb="4">
      <t>フリコミチョウカ</t>
    </rPh>
    <phoneticPr fontId="13"/>
  </si>
  <si>
    <t>学校の証明</t>
    <rPh sb="0" eb="2">
      <t>ガッコウ</t>
    </rPh>
    <rPh sb="3" eb="5">
      <t>ショウメイ</t>
    </rPh>
    <phoneticPr fontId="13"/>
  </si>
  <si>
    <t>年</t>
    <rPh sb="0" eb="1">
      <t>ネン</t>
    </rPh>
    <phoneticPr fontId="13"/>
  </si>
  <si>
    <t>月</t>
    <rPh sb="0" eb="1">
      <t>ツキ</t>
    </rPh>
    <phoneticPr fontId="13"/>
  </si>
  <si>
    <t>日</t>
    <rPh sb="0" eb="1">
      <t>ヒ</t>
    </rPh>
    <phoneticPr fontId="13"/>
  </si>
  <si>
    <t>学　校　名</t>
    <rPh sb="0" eb="1">
      <t>ガク</t>
    </rPh>
    <rPh sb="2" eb="3">
      <t>コウ</t>
    </rPh>
    <rPh sb="4" eb="5">
      <t>メイ</t>
    </rPh>
    <phoneticPr fontId="13"/>
  </si>
  <si>
    <t>担当課長※</t>
    <rPh sb="0" eb="2">
      <t>タントウ</t>
    </rPh>
    <rPh sb="2" eb="4">
      <t>カチョウ</t>
    </rPh>
    <phoneticPr fontId="1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</si>
  <si>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3"/>
  </si>
  <si>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</si>
  <si>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</si>
  <si>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</si>
  <si>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3"/>
  </si>
  <si>
    <t>月</t>
    <rPh sb="0" eb="1">
      <t>ゲツ</t>
    </rPh>
    <phoneticPr fontId="13"/>
  </si>
  <si>
    <t>振込超過</t>
    <rPh sb="0" eb="4">
      <t>フリコミチョウカ</t>
    </rPh>
    <phoneticPr fontId="13"/>
  </si>
  <si>
    <t>か月</t>
    <rPh sb="1" eb="2">
      <t>ゲツ</t>
    </rPh>
    <phoneticPr fontId="13"/>
  </si>
  <si>
    <t>要返戻金額</t>
    <rPh sb="0" eb="5">
      <t>ヨウヘンレイキンガク</t>
    </rPh>
    <phoneticPr fontId="13"/>
  </si>
  <si>
    <t>円</t>
    <rPh sb="0" eb="1">
      <t>エン</t>
    </rPh>
    <phoneticPr fontId="3"/>
  </si>
  <si>
    <t>有</t>
    <rPh sb="0" eb="1">
      <t>ユウ</t>
    </rPh>
    <phoneticPr fontId="13"/>
  </si>
  <si>
    <t>無</t>
    <rPh sb="0" eb="1">
      <t>ナ</t>
    </rPh>
    <phoneticPr fontId="13"/>
  </si>
  <si>
    <t>提出先</t>
    <rPh sb="0" eb="2">
      <t>テイシュツ</t>
    </rPh>
    <rPh sb="2" eb="3">
      <t>サキ</t>
    </rPh>
    <phoneticPr fontId="13"/>
  </si>
  <si>
    <t>郵送の要否</t>
    <rPh sb="0" eb="2">
      <t>ユウソウ</t>
    </rPh>
    <rPh sb="3" eb="5">
      <t>ヨウヒ</t>
    </rPh>
    <phoneticPr fontId="13"/>
  </si>
  <si>
    <t>スカラＡＣ入力</t>
    <rPh sb="5" eb="7">
      <t>ニュウリョク</t>
    </rPh>
    <phoneticPr fontId="13"/>
  </si>
  <si>
    <t>異動・補導係</t>
    <rPh sb="0" eb="2">
      <t>イドウ</t>
    </rPh>
    <rPh sb="3" eb="5">
      <t>ホドウ</t>
    </rPh>
    <rPh sb="5" eb="6">
      <t>カカリ</t>
    </rPh>
    <phoneticPr fontId="13"/>
  </si>
  <si>
    <t>①基本情報・異動情報（学生入力用）</t>
    <rPh sb="1" eb="5">
      <t>キホンジョウホウ</t>
    </rPh>
    <rPh sb="6" eb="8">
      <t>イドウ</t>
    </rPh>
    <rPh sb="8" eb="10">
      <t>ジョウホウ</t>
    </rPh>
    <rPh sb="11" eb="13">
      <t>ガクセイ</t>
    </rPh>
    <rPh sb="13" eb="15">
      <t>ニュウリョク</t>
    </rPh>
    <rPh sb="15" eb="16">
      <t>ヨウ</t>
    </rPh>
    <phoneticPr fontId="13"/>
  </si>
  <si>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3"/>
  </si>
  <si>
    <t>①異動種別</t>
    <rPh sb="1" eb="3">
      <t>イドウ</t>
    </rPh>
    <rPh sb="3" eb="5">
      <t>シュベツ</t>
    </rPh>
    <phoneticPr fontId="13"/>
  </si>
  <si>
    <t>退学</t>
    <rPh sb="0" eb="2">
      <t>タイガク</t>
    </rPh>
    <phoneticPr fontId="13"/>
  </si>
  <si>
    <t>辞退（短縮卒業・修了）</t>
    <rPh sb="0" eb="2">
      <t>ジタイ</t>
    </rPh>
    <rPh sb="3" eb="7">
      <t>タンシュクソツギョウ</t>
    </rPh>
    <rPh sb="8" eb="10">
      <t>シュウリョウ</t>
    </rPh>
    <phoneticPr fontId="13"/>
  </si>
  <si>
    <t>経済事情</t>
    <rPh sb="0" eb="4">
      <t>ケイザイジジョウ</t>
    </rPh>
    <phoneticPr fontId="13"/>
  </si>
  <si>
    <t>②学校名</t>
    <rPh sb="1" eb="4">
      <t>ガッコウメイ</t>
    </rPh>
    <phoneticPr fontId="13"/>
  </si>
  <si>
    <t>③学部・学科</t>
    <rPh sb="1" eb="3">
      <t>ガクブ</t>
    </rPh>
    <rPh sb="4" eb="6">
      <t>ガッカ</t>
    </rPh>
    <phoneticPr fontId="13"/>
  </si>
  <si>
    <t>④学籍番号</t>
    <rPh sb="1" eb="5">
      <t>ガクセキバンゴウ</t>
    </rPh>
    <phoneticPr fontId="13"/>
  </si>
  <si>
    <t>⑤生年月日
  （例：2000/1/23)</t>
    <rPh sb="1" eb="5">
      <t>セイネンガッピ</t>
    </rPh>
    <rPh sb="9" eb="10">
      <t>レイ</t>
    </rPh>
    <phoneticPr fontId="13"/>
  </si>
  <si>
    <t>⑥フリガナ</t>
    <phoneticPr fontId="13"/>
  </si>
  <si>
    <t>⑦氏名　</t>
    <rPh sb="1" eb="3">
      <t>シメイ</t>
    </rPh>
    <phoneticPr fontId="13"/>
  </si>
  <si>
    <t>基本情報の入力完了です。</t>
    <phoneticPr fontId="13"/>
  </si>
  <si>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</si>
  <si>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</si>
  <si>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3"/>
  </si>
  <si>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3"/>
  </si>
  <si>
    <t>✔</t>
    <phoneticPr fontId="3"/>
  </si>
  <si>
    <t>①届出年月日</t>
    <rPh sb="1" eb="3">
      <t>トドケデ</t>
    </rPh>
    <rPh sb="3" eb="6">
      <t>ネンガッピ</t>
    </rPh>
    <phoneticPr fontId="13"/>
  </si>
  <si>
    <t>確認</t>
    <rPh sb="0" eb="2">
      <t>カクニン</t>
    </rPh>
    <phoneticPr fontId="13"/>
  </si>
  <si>
    <t>はい</t>
    <phoneticPr fontId="13"/>
  </si>
  <si>
    <t>いいえ</t>
    <phoneticPr fontId="13"/>
  </si>
  <si>
    <t>⇒⇒</t>
    <phoneticPr fontId="13"/>
  </si>
  <si>
    <t>異動始期</t>
    <phoneticPr fontId="13"/>
  </si>
  <si>
    <t>正</t>
    <rPh sb="0" eb="1">
      <t>タダ</t>
    </rPh>
    <phoneticPr fontId="13"/>
  </si>
  <si>
    <t>正しい退学日と退学決定日が入力されています。</t>
    <rPh sb="0" eb="1">
      <t>タダ</t>
    </rPh>
    <rPh sb="3" eb="6">
      <t>タイガクビ</t>
    </rPh>
    <rPh sb="7" eb="12">
      <t>タイガクケッテイビ</t>
    </rPh>
    <rPh sb="13" eb="15">
      <t>ニュウリョク</t>
    </rPh>
    <phoneticPr fontId="13"/>
  </si>
  <si>
    <t>異動情報の入力完了です。</t>
    <rPh sb="0" eb="2">
      <t>イドウ</t>
    </rPh>
    <rPh sb="2" eb="4">
      <t>ジョウホウ</t>
    </rPh>
    <rPh sb="5" eb="7">
      <t>ニュウリョク</t>
    </rPh>
    <rPh sb="7" eb="9">
      <t>カンリョウ</t>
    </rPh>
    <phoneticPr fontId="13"/>
  </si>
  <si>
    <t>⑤生年月日
 （例：2000/1/23)</t>
    <rPh sb="1" eb="5">
      <t>セイネンガッピ</t>
    </rPh>
    <rPh sb="8" eb="9">
      <t>レイ</t>
    </rPh>
    <phoneticPr fontId="13"/>
  </si>
  <si>
    <t>同</t>
    <rPh sb="0" eb="1">
      <t>オナ</t>
    </rPh>
    <phoneticPr fontId="13"/>
  </si>
  <si>
    <t>エラー：「退学日」が「退学決定日」と同じになっています。（「退学日」が「退学決定日」より遡ります）。</t>
    <rPh sb="18" eb="19">
      <t>オナ</t>
    </rPh>
    <phoneticPr fontId="13"/>
  </si>
  <si>
    <t>⑦氏名</t>
    <rPh sb="1" eb="3">
      <t>シメイ</t>
    </rPh>
    <phoneticPr fontId="13"/>
  </si>
  <si>
    <t>誤</t>
    <rPh sb="0" eb="1">
      <t>アヤマ</t>
    </rPh>
    <phoneticPr fontId="13"/>
  </si>
  <si>
    <t>エラー：「退学日」が「退学決定日」より後になっています。（「退学日」が「退学決定日」より遡ります）。</t>
    <rPh sb="19" eb="20">
      <t>アト</t>
    </rPh>
    <phoneticPr fontId="13"/>
  </si>
  <si>
    <t>⑨奨学生番号</t>
    <rPh sb="1" eb="6">
      <t>ショウガクセイバンゴウ</t>
    </rPh>
    <phoneticPr fontId="13"/>
  </si>
  <si>
    <t>エラー４</t>
    <phoneticPr fontId="13"/>
  </si>
  <si>
    <t>入力
チェック３</t>
    <rPh sb="0" eb="2">
      <t>ニュウリョク</t>
    </rPh>
    <phoneticPr fontId="3"/>
  </si>
  <si>
    <t>エラー５</t>
    <phoneticPr fontId="13"/>
  </si>
  <si>
    <t>エラー６</t>
    <phoneticPr fontId="13"/>
  </si>
  <si>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3"/>
  </si>
  <si>
    <t>②学校名</t>
    <rPh sb="1" eb="3">
      <t>ガッコウ</t>
    </rPh>
    <rPh sb="3" eb="4">
      <t>メイ</t>
    </rPh>
    <phoneticPr fontId="13"/>
  </si>
  <si>
    <t>④学校電話番号</t>
    <rPh sb="1" eb="3">
      <t>ガッコウ</t>
    </rPh>
    <rPh sb="3" eb="5">
      <t>デンワ</t>
    </rPh>
    <rPh sb="5" eb="7">
      <t>バンゴウ</t>
    </rPh>
    <phoneticPr fontId="13"/>
  </si>
  <si>
    <t>⑤学校担当者名</t>
    <rPh sb="1" eb="3">
      <t>ガッコウ</t>
    </rPh>
    <rPh sb="3" eb="6">
      <t>タントウシャ</t>
    </rPh>
    <rPh sb="6" eb="7">
      <t>メイ</t>
    </rPh>
    <phoneticPr fontId="13"/>
  </si>
  <si>
    <t>入力
チェック４</t>
    <rPh sb="0" eb="2">
      <t>ニュウリョク</t>
    </rPh>
    <phoneticPr fontId="3"/>
  </si>
  <si>
    <t>⑦学校区分
　 (例：01)</t>
    <rPh sb="1" eb="3">
      <t>ガッコウ</t>
    </rPh>
    <rPh sb="3" eb="5">
      <t>クブン</t>
    </rPh>
    <rPh sb="9" eb="10">
      <t>レイ</t>
    </rPh>
    <phoneticPr fontId="13"/>
  </si>
  <si>
    <t>休止（通常の休学）</t>
    <rPh sb="0" eb="2">
      <t>キュウシ</t>
    </rPh>
    <rPh sb="3" eb="5">
      <t>ツウジョウ</t>
    </rPh>
    <rPh sb="6" eb="8">
      <t>キュウガク</t>
    </rPh>
    <phoneticPr fontId="3"/>
  </si>
  <si>
    <t>休止（留学）</t>
    <rPh sb="0" eb="2">
      <t>キュウシ</t>
    </rPh>
    <rPh sb="3" eb="5">
      <t>リュウガク</t>
    </rPh>
    <phoneticPr fontId="3"/>
  </si>
  <si>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3"/>
  </si>
  <si>
    <t>（理由）簡潔にご入力ください（上限５０文字）。</t>
    <rPh sb="1" eb="3">
      <t>リユウ</t>
    </rPh>
    <rPh sb="4" eb="6">
      <t>カンケツ</t>
    </rPh>
    <rPh sb="8" eb="10">
      <t>ニュウリョク</t>
    </rPh>
    <rPh sb="15" eb="17">
      <t>ジョウゲン</t>
    </rPh>
    <rPh sb="19" eb="21">
      <t>モジ</t>
    </rPh>
    <phoneticPr fontId="13"/>
  </si>
  <si>
    <t>留学</t>
    <rPh sb="0" eb="2">
      <t>リュウガク</t>
    </rPh>
    <phoneticPr fontId="3"/>
  </si>
  <si>
    <t>在学</t>
    <rPh sb="0" eb="2">
      <t>ザイガク</t>
    </rPh>
    <phoneticPr fontId="3"/>
  </si>
  <si>
    <t>氏名</t>
    <rPh sb="0" eb="2">
      <t>シメイ</t>
    </rPh>
    <phoneticPr fontId="3"/>
  </si>
  <si>
    <t>奨学生番号</t>
    <phoneticPr fontId="13"/>
  </si>
  <si>
    <t>休止</t>
    <rPh sb="0" eb="2">
      <t>キュウシ</t>
    </rPh>
    <phoneticPr fontId="3"/>
  </si>
  <si>
    <t>休止（留学）</t>
    <rPh sb="0" eb="2">
      <t>キュウシ</t>
    </rPh>
    <rPh sb="3" eb="5">
      <t>リュウガク</t>
    </rPh>
    <phoneticPr fontId="3"/>
  </si>
  <si>
    <t>【新給付】　停止の異動願 （ 届 ）</t>
    <rPh sb="1" eb="4">
      <t>シンキュウフ</t>
    </rPh>
    <rPh sb="6" eb="8">
      <t>テイシ</t>
    </rPh>
    <phoneticPr fontId="3"/>
  </si>
  <si>
    <t>[ 給付様式１－５ ]</t>
    <rPh sb="2" eb="4">
      <t>キュウフ</t>
    </rPh>
    <phoneticPr fontId="3"/>
  </si>
  <si>
    <t>【新給付】停止</t>
    <rPh sb="1" eb="4">
      <t>シンキュウフ</t>
    </rPh>
    <rPh sb="5" eb="7">
      <t>テイシ</t>
    </rPh>
    <phoneticPr fontId="3"/>
  </si>
  <si>
    <t>年</t>
    <rPh sb="0" eb="1">
      <t>ネン</t>
    </rPh>
    <phoneticPr fontId="3"/>
  </si>
  <si>
    <t>月</t>
    <rPh sb="0" eb="1">
      <t>ガツ</t>
    </rPh>
    <phoneticPr fontId="3"/>
  </si>
  <si>
    <t>Ⅰ</t>
    <phoneticPr fontId="3"/>
  </si>
  <si>
    <t>Ⅱ</t>
    <phoneticPr fontId="3"/>
  </si>
  <si>
    <t>海外留学支援制度</t>
    <rPh sb="0" eb="2">
      <t>カイガイ</t>
    </rPh>
    <rPh sb="2" eb="4">
      <t>リュウガク</t>
    </rPh>
    <rPh sb="4" eb="8">
      <t>シエンセイド</t>
    </rPh>
    <phoneticPr fontId="3"/>
  </si>
  <si>
    <r>
      <t xml:space="preserve">停止開始
希望年月
</t>
    </r>
    <r>
      <rPr>
        <sz val="15"/>
        <rFont val="ＭＳ Ｐゴシック"/>
        <family val="3"/>
        <charset val="128"/>
      </rPr>
      <t>※１</t>
    </r>
    <rPh sb="0" eb="2">
      <t>テイシ</t>
    </rPh>
    <rPh sb="2" eb="4">
      <t>カイシ</t>
    </rPh>
    <rPh sb="5" eb="7">
      <t>キボウ</t>
    </rPh>
    <rPh sb="7" eb="9">
      <t>ネンゲツ</t>
    </rPh>
    <phoneticPr fontId="3"/>
  </si>
  <si>
    <t>停止の異動始期は</t>
    <rPh sb="0" eb="2">
      <t>テイシ</t>
    </rPh>
    <rPh sb="3" eb="5">
      <t>イドウ</t>
    </rPh>
    <rPh sb="5" eb="7">
      <t>シキ</t>
    </rPh>
    <phoneticPr fontId="3"/>
  </si>
  <si>
    <t>以下、太枠内を記入してください。</t>
    <rPh sb="3" eb="5">
      <t>フトワク</t>
    </rPh>
    <rPh sb="5" eb="6">
      <t>ナイ</t>
    </rPh>
    <rPh sb="7" eb="9">
      <t>キニュウ</t>
    </rPh>
    <phoneticPr fontId="13"/>
  </si>
  <si>
    <t>停止（本人都合）</t>
    <rPh sb="0" eb="2">
      <t>テイシ</t>
    </rPh>
    <rPh sb="3" eb="5">
      <t>ホンニン</t>
    </rPh>
    <rPh sb="5" eb="7">
      <t>ツゴウ</t>
    </rPh>
    <phoneticPr fontId="3"/>
  </si>
  <si>
    <t>⑧学年
　（例：2）</t>
    <rPh sb="1" eb="3">
      <t>ガクネン</t>
    </rPh>
    <rPh sb="6" eb="7">
      <t>レイ</t>
    </rPh>
    <phoneticPr fontId="13"/>
  </si>
  <si>
    <t>　☑　【停止】（本人都合）</t>
    <rPh sb="4" eb="6">
      <t>テイシ</t>
    </rPh>
    <rPh sb="8" eb="10">
      <t>ホンニン</t>
    </rPh>
    <rPh sb="10" eb="12">
      <t>ツゴウ</t>
    </rPh>
    <phoneticPr fontId="3"/>
  </si>
  <si>
    <t>◆留学情報</t>
    <rPh sb="1" eb="3">
      <t>リュウガク</t>
    </rPh>
    <rPh sb="3" eb="5">
      <t>ジョウホウ</t>
    </rPh>
    <phoneticPr fontId="3"/>
  </si>
  <si>
    <t>④国名</t>
    <rPh sb="1" eb="3">
      <t>クニメイ</t>
    </rPh>
    <phoneticPr fontId="13"/>
  </si>
  <si>
    <t>留学</t>
    <rPh sb="0" eb="2">
      <t>リュウガク</t>
    </rPh>
    <phoneticPr fontId="3"/>
  </si>
  <si>
    <t>在学</t>
    <rPh sb="0" eb="2">
      <t>ザイガク</t>
    </rPh>
    <phoneticPr fontId="3"/>
  </si>
  <si>
    <t>⑥学校番号
　 (例：109990)</t>
    <rPh sb="1" eb="3">
      <t>ガッコウ</t>
    </rPh>
    <rPh sb="3" eb="5">
      <t>バンゴウ</t>
    </rPh>
    <rPh sb="9" eb="10">
      <t>レイ</t>
    </rPh>
    <phoneticPr fontId="13"/>
  </si>
  <si>
    <t>異動始期</t>
    <rPh sb="0" eb="2">
      <t>イドウ</t>
    </rPh>
    <rPh sb="2" eb="4">
      <t>シキ</t>
    </rPh>
    <phoneticPr fontId="3"/>
  </si>
  <si>
    <t>海外留学支援制度</t>
    <phoneticPr fontId="3"/>
  </si>
  <si>
    <t>【新給付】停止</t>
    <rPh sb="1" eb="2">
      <t>シン</t>
    </rPh>
    <rPh sb="2" eb="4">
      <t>キュウフ</t>
    </rPh>
    <rPh sb="5" eb="7">
      <t>テイシ</t>
    </rPh>
    <phoneticPr fontId="3"/>
  </si>
  <si>
    <t>※下記に✔が入る場合は、スカラACから入力処理せずに異動願を機構に送付してください。</t>
    <rPh sb="0" eb="2">
      <t>カキ</t>
    </rPh>
    <rPh sb="5" eb="6">
      <t>ハイ</t>
    </rPh>
    <rPh sb="7" eb="9">
      <t>バアイ</t>
    </rPh>
    <rPh sb="18" eb="20">
      <t>ニュウリョク</t>
    </rPh>
    <rPh sb="20" eb="22">
      <t>ショリ</t>
    </rPh>
    <rPh sb="25" eb="27">
      <t>イドウ</t>
    </rPh>
    <rPh sb="27" eb="28">
      <t>ネガイ</t>
    </rPh>
    <rPh sb="29" eb="31">
      <t>キコウ</t>
    </rPh>
    <rPh sb="32" eb="34">
      <t>ソウフ</t>
    </rPh>
    <phoneticPr fontId="3"/>
  </si>
  <si>
    <t xml:space="preserve">    身分Ⅱの期間
    （例：2024/6/13～2024/8/9）</t>
    <rPh sb="4" eb="6">
      <t>ミブン</t>
    </rPh>
    <rPh sb="8" eb="10">
      <t>キカン</t>
    </rPh>
    <rPh sb="16" eb="17">
      <t>レイ</t>
    </rPh>
    <phoneticPr fontId="3"/>
  </si>
  <si>
    <t>自動</t>
    <rPh sb="0" eb="2">
      <t>ジドウ</t>
    </rPh>
    <phoneticPr fontId="3"/>
  </si>
  <si>
    <t>　</t>
    <phoneticPr fontId="3"/>
  </si>
  <si>
    <t>　</t>
    <phoneticPr fontId="3"/>
  </si>
  <si>
    <t>振込超過</t>
    <rPh sb="0" eb="2">
      <t>フリコミ</t>
    </rPh>
    <rPh sb="2" eb="4">
      <t>チョウカ</t>
    </rPh>
    <phoneticPr fontId="3"/>
  </si>
  <si>
    <t>未振</t>
    <rPh sb="0" eb="1">
      <t>ミ</t>
    </rPh>
    <rPh sb="1" eb="2">
      <t>フ</t>
    </rPh>
    <phoneticPr fontId="3"/>
  </si>
  <si>
    <t>未</t>
    <rPh sb="0" eb="1">
      <t>ミ</t>
    </rPh>
    <phoneticPr fontId="3"/>
  </si>
  <si>
    <t>その他</t>
    <rPh sb="2" eb="3">
      <t>タ</t>
    </rPh>
    <phoneticPr fontId="3"/>
  </si>
  <si>
    <t>✔</t>
    <phoneticPr fontId="3"/>
  </si>
  <si>
    <t>電　話　番　号</t>
    <rPh sb="0" eb="1">
      <t>デン</t>
    </rPh>
    <rPh sb="2" eb="3">
      <t>ハナシ</t>
    </rPh>
    <rPh sb="4" eb="5">
      <t>バン</t>
    </rPh>
    <rPh sb="6" eb="7">
      <t>ゴウ</t>
    </rPh>
    <phoneticPr fontId="3"/>
  </si>
  <si>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</si>
  <si>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</si>
  <si>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</si>
  <si>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</si>
  <si>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r>
      <t xml:space="preserve">２．異動情報の入力と確認（一部①学生入力用より自動）
</t>
    </r>
    <r>
      <rPr>
        <sz val="10"/>
        <rFont val="ＭＳ Ｐゴシック"/>
        <family val="3"/>
        <charset val="128"/>
      </rPr>
      <t>　　　　学生の入力が正しいか確認のうえ、③を入力してください（留学の場合は④～⑥も）。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0">
      <t>ニュウ</t>
    </rPh>
    <rPh sb="50" eb="51">
      <t>リョク</t>
    </rPh>
    <rPh sb="58" eb="60">
      <t>リュウガク</t>
    </rPh>
    <rPh sb="61" eb="63">
      <t>バアイ</t>
    </rPh>
    <phoneticPr fontId="13"/>
  </si>
  <si>
    <r>
      <t>　【停止】（本人都合）
　奨学生の</t>
    </r>
    <r>
      <rPr>
        <b/>
        <sz val="15"/>
        <color rgb="FFFF0000"/>
        <rFont val="ＭＳ Ｐゴシック"/>
        <family val="3"/>
        <charset val="128"/>
      </rPr>
      <t>自署が必要</t>
    </r>
    <rPh sb="2" eb="4">
      <t>テイシ</t>
    </rPh>
    <rPh sb="6" eb="8">
      <t>ホンニン</t>
    </rPh>
    <rPh sb="8" eb="10">
      <t>ツゴウ</t>
    </rPh>
    <phoneticPr fontId="13"/>
  </si>
  <si>
    <r>
      <t>停止（本人都合）は、</t>
    </r>
    <r>
      <rPr>
        <b/>
        <sz val="13"/>
        <color rgb="FFFF0000"/>
        <rFont val="ＭＳ Ｐゴシック"/>
        <family val="3"/>
        <charset val="128"/>
      </rPr>
      <t>奨学生の自署が必要です。</t>
    </r>
    <rPh sb="0" eb="2">
      <t>テイシ</t>
    </rPh>
    <rPh sb="3" eb="5">
      <t>ホンニン</t>
    </rPh>
    <rPh sb="5" eb="7">
      <t>ツゴウ</t>
    </rPh>
    <phoneticPr fontId="3"/>
  </si>
  <si>
    <t>留学</t>
    <rPh sb="0" eb="2">
      <t>リュウガク</t>
    </rPh>
    <phoneticPr fontId="3"/>
  </si>
  <si>
    <t>留学ではない</t>
    <rPh sb="0" eb="2">
      <t>リュウガク</t>
    </rPh>
    <phoneticPr fontId="3"/>
  </si>
  <si>
    <t>③停止事由
　（停止が必要な理由）</t>
    <rPh sb="1" eb="3">
      <t>テイシ</t>
    </rPh>
    <rPh sb="3" eb="5">
      <t>ジユウ</t>
    </rPh>
    <rPh sb="8" eb="10">
      <t>テイシ</t>
    </rPh>
    <rPh sb="11" eb="13">
      <t>ヒツヨウ</t>
    </rPh>
    <rPh sb="14" eb="16">
      <t>リユウ</t>
    </rPh>
    <phoneticPr fontId="13"/>
  </si>
  <si>
    <r>
      <t>２．異動情報の入力</t>
    </r>
    <r>
      <rPr>
        <b/>
        <sz val="10"/>
        <rFont val="ＭＳ Ｐゴシック"/>
        <family val="3"/>
        <charset val="128"/>
      </rPr>
      <t xml:space="preserve">
　</t>
    </r>
    <r>
      <rPr>
        <sz val="10"/>
        <rFont val="ＭＳ Ｐゴシック"/>
        <family val="3"/>
        <charset val="128"/>
      </rPr>
      <t>　　  ①～③を入力してください。</t>
    </r>
    <rPh sb="2" eb="4">
      <t>イドウ</t>
    </rPh>
    <rPh sb="4" eb="6">
      <t>ジョウホウ</t>
    </rPh>
    <rPh sb="7" eb="9">
      <t>ニュウリョク</t>
    </rPh>
    <rPh sb="19" eb="21">
      <t>ニュウリョク</t>
    </rPh>
    <phoneticPr fontId="13"/>
  </si>
  <si>
    <t>留学</t>
    <rPh sb="0" eb="2">
      <t>リュウガク</t>
    </rPh>
    <phoneticPr fontId="3"/>
  </si>
  <si>
    <t>留学ではない</t>
    <rPh sb="0" eb="2">
      <t>リュウガク</t>
    </rPh>
    <phoneticPr fontId="3"/>
  </si>
  <si>
    <r>
      <t xml:space="preserve">停止理由
</t>
    </r>
    <r>
      <rPr>
        <sz val="15"/>
        <rFont val="ＭＳ Ｐゴシック"/>
        <family val="3"/>
        <charset val="128"/>
      </rPr>
      <t>※２</t>
    </r>
    <rPh sb="0" eb="2">
      <t>テイシ</t>
    </rPh>
    <rPh sb="2" eb="4">
      <t>リユウ</t>
    </rPh>
    <phoneticPr fontId="3"/>
  </si>
  <si>
    <t>③停止理由</t>
    <rPh sb="1" eb="3">
      <t>テイシ</t>
    </rPh>
    <rPh sb="3" eb="5">
      <t>リユウ</t>
    </rPh>
    <phoneticPr fontId="3"/>
  </si>
  <si>
    <t>送付不要</t>
    <rPh sb="0" eb="2">
      <t>ソウフ</t>
    </rPh>
    <rPh sb="2" eb="4">
      <t>フヨウ</t>
    </rPh>
    <phoneticPr fontId="3"/>
  </si>
  <si>
    <t>送付必要</t>
    <rPh sb="0" eb="2">
      <t>ソウフ</t>
    </rPh>
    <rPh sb="2" eb="4">
      <t>ヒツヨウ</t>
    </rPh>
    <phoneticPr fontId="3"/>
  </si>
  <si>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3"/>
  </si>
  <si>
    <t>給付</t>
    <rPh sb="0" eb="2">
      <t>キュウフ</t>
    </rPh>
    <phoneticPr fontId="3"/>
  </si>
  <si>
    <t>①届出年月日
  （例：2025/4/1)</t>
    <rPh sb="1" eb="3">
      <t>トドケデ</t>
    </rPh>
    <rPh sb="3" eb="6">
      <t>ネンガッピ</t>
    </rPh>
    <rPh sb="10" eb="11">
      <t>レイ</t>
    </rPh>
    <phoneticPr fontId="13"/>
  </si>
  <si>
    <t>②停止開始希望年月
　（例：2025/4）</t>
    <rPh sb="1" eb="3">
      <t>テイシ</t>
    </rPh>
    <rPh sb="3" eb="5">
      <t>カイシ</t>
    </rPh>
    <rPh sb="5" eb="7">
      <t>キボウ</t>
    </rPh>
    <rPh sb="7" eb="9">
      <t>ネンゲツ</t>
    </rPh>
    <rPh sb="12" eb="13">
      <t>レイ</t>
    </rPh>
    <phoneticPr fontId="13"/>
  </si>
  <si>
    <t>　 国費の受給期間
　 （例：2025/4～2025/9）</t>
    <rPh sb="2" eb="4">
      <t>コクヒ</t>
    </rPh>
    <rPh sb="5" eb="9">
      <t>ジュキュウキカン</t>
    </rPh>
    <rPh sb="13" eb="14">
      <t>レイ</t>
    </rPh>
    <phoneticPr fontId="3"/>
  </si>
  <si>
    <t xml:space="preserve">    身分Ⅰの期間
    （例：2025/5/1～2025/6/12）</t>
    <rPh sb="4" eb="6">
      <t>ミブン</t>
    </rPh>
    <rPh sb="8" eb="10">
      <t>キカン</t>
    </rPh>
    <rPh sb="16" eb="17">
      <t>レイ</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</si>
  <si>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3"/>
  </si>
  <si>
    <t>①学校証明日
　 (例:2025/4/1)</t>
    <rPh sb="1" eb="3">
      <t>ガッコウ</t>
    </rPh>
    <rPh sb="3" eb="5">
      <t>ショウメイ</t>
    </rPh>
    <rPh sb="5" eb="6">
      <t>ヒ</t>
    </rPh>
    <rPh sb="10" eb="11">
      <t>レイ</t>
    </rPh>
    <phoneticPr fontId="13"/>
  </si>
  <si>
    <t>(25.4)</t>
    <phoneticPr fontId="3"/>
  </si>
  <si>
    <t>海外留学支援制度以外</t>
    <rPh sb="8" eb="10">
      <t>イガイ</t>
    </rPh>
    <phoneticPr fontId="3"/>
  </si>
  <si>
    <t>３．学校から機構への連絡事項記入欄</t>
    <rPh sb="2" eb="4">
      <t>ガッコウ</t>
    </rPh>
    <rPh sb="6" eb="8">
      <t>キコウ</t>
    </rPh>
    <rPh sb="10" eb="12">
      <t>レンラク</t>
    </rPh>
    <rPh sb="12" eb="14">
      <t>ジコウ</t>
    </rPh>
    <rPh sb="14" eb="16">
      <t>キニュウ</t>
    </rPh>
    <rPh sb="16" eb="17">
      <t>ラン</t>
    </rPh>
    <phoneticPr fontId="13"/>
  </si>
  <si>
    <t>４．学校証明欄</t>
    <rPh sb="2" eb="4">
      <t>ガッコウ</t>
    </rPh>
    <rPh sb="4" eb="7">
      <t>ショウメイラン</t>
    </rPh>
    <phoneticPr fontId="13"/>
  </si>
  <si>
    <t>５．学校処理</t>
    <rPh sb="2" eb="4">
      <t>ガッコウ</t>
    </rPh>
    <rPh sb="4" eb="6">
      <t>ショリ</t>
    </rPh>
    <phoneticPr fontId="13"/>
  </si>
  <si>
    <t>６．機構に送付が必要な理由</t>
    <rPh sb="2" eb="4">
      <t>キコウ</t>
    </rPh>
    <rPh sb="4" eb="6">
      <t>ソウフ</t>
    </rPh>
    <rPh sb="7" eb="9">
      <t>ヒツヨウ</t>
    </rPh>
    <rPh sb="11" eb="13">
      <t>リユウ</t>
    </rPh>
    <phoneticPr fontId="3"/>
  </si>
  <si>
    <t>※１　「海外留学支援制度」を利用しない場合、「海外留学支援制度以外」を選択。「海外留学支援制度以外」を選択した場合、留学時の身分欄の記載は不要。</t>
    <rPh sb="4" eb="6">
      <t>カイガイ</t>
    </rPh>
    <rPh sb="6" eb="8">
      <t>リュウガク</t>
    </rPh>
    <rPh sb="8" eb="12">
      <t>シエンセイド</t>
    </rPh>
    <rPh sb="14" eb="16">
      <t>リヨウ</t>
    </rPh>
    <rPh sb="19" eb="21">
      <t>バアイ</t>
    </rPh>
    <rPh sb="23" eb="25">
      <t>カイガイ</t>
    </rPh>
    <rPh sb="25" eb="27">
      <t>リュウガク</t>
    </rPh>
    <rPh sb="27" eb="31">
      <t>シエンセイド</t>
    </rPh>
    <rPh sb="31" eb="33">
      <t>イガイ</t>
    </rPh>
    <rPh sb="35" eb="37">
      <t>センタク</t>
    </rPh>
    <rPh sb="39" eb="41">
      <t>カイガイ</t>
    </rPh>
    <rPh sb="41" eb="43">
      <t>リュウガク</t>
    </rPh>
    <rPh sb="43" eb="47">
      <t>シエンセイド</t>
    </rPh>
    <rPh sb="47" eb="49">
      <t>イガイ</t>
    </rPh>
    <rPh sb="51" eb="53">
      <t>センタク</t>
    </rPh>
    <rPh sb="55" eb="57">
      <t>バアイ</t>
    </rPh>
    <rPh sb="58" eb="60">
      <t>リュウガク</t>
    </rPh>
    <rPh sb="60" eb="61">
      <t>ジ</t>
    </rPh>
    <rPh sb="62" eb="64">
      <t>ミブン</t>
    </rPh>
    <rPh sb="64" eb="65">
      <t>ラン</t>
    </rPh>
    <rPh sb="66" eb="68">
      <t>キサイ</t>
    </rPh>
    <rPh sb="69" eb="71">
      <t>フヨウ</t>
    </rPh>
    <phoneticPr fontId="3"/>
  </si>
  <si>
    <t>⑤国費情報　※１</t>
    <rPh sb="1" eb="3">
      <t>コクヒ</t>
    </rPh>
    <rPh sb="3" eb="5">
      <t>ジョウホウ</t>
    </rPh>
    <phoneticPr fontId="13"/>
  </si>
  <si>
    <t>⑥留学時の身分Ⅰ　※２</t>
    <rPh sb="1" eb="4">
      <t>リュウガクジ</t>
    </rPh>
    <rPh sb="5" eb="7">
      <t>ミブン</t>
    </rPh>
    <phoneticPr fontId="13"/>
  </si>
  <si>
    <t>　 留学時の身分Ⅱ　※３</t>
    <rPh sb="2" eb="5">
      <t>リュウガクジ</t>
    </rPh>
    <rPh sb="6" eb="8">
      <t>ミブン</t>
    </rPh>
    <phoneticPr fontId="13"/>
  </si>
  <si>
    <t>※２  「留学」を選択した場合は「留学」の身分に異動する期間を記入し、実際に渡航する期間は記入しない。
　　　  「在学」を選択した場合は学校で把握している留学期間を記入する。
※３　留学中に複数の身分が存在する場合のみ「留学時の身分Ⅱ」の欄も記入する。</t>
    <phoneticPr fontId="3"/>
  </si>
  <si>
    <t>停止事由が「留学でない」場合は、「２．異動情報の入力と確認」欄の入力項目はありません。「４．学校から機構への連絡事項記入欄」へ進んでください。</t>
    <rPh sb="0" eb="2">
      <t>テイシ</t>
    </rPh>
    <rPh sb="2" eb="4">
      <t>ジユウ</t>
    </rPh>
    <rPh sb="6" eb="8">
      <t>リュウガク</t>
    </rPh>
    <rPh sb="12" eb="14">
      <t>バアイ</t>
    </rPh>
    <rPh sb="19" eb="21">
      <t>イドウ</t>
    </rPh>
    <rPh sb="21" eb="23">
      <t>ジョウホウ</t>
    </rPh>
    <rPh sb="24" eb="26">
      <t>ニュウリョク</t>
    </rPh>
    <rPh sb="27" eb="29">
      <t>カクニン</t>
    </rPh>
    <rPh sb="30" eb="31">
      <t>ラン</t>
    </rPh>
    <rPh sb="32" eb="34">
      <t>ニュウリョク</t>
    </rPh>
    <rPh sb="34" eb="36">
      <t>コウモク</t>
    </rPh>
    <rPh sb="63" eb="64">
      <t>スス</t>
    </rPh>
    <phoneticPr fontId="3"/>
  </si>
  <si>
    <t>※１　海外留学支援制度（協定派遣）を受給するため、給付奨学金を「停止」する場合は、
　　　 受給開始年月に基づいて「停止」とするため、記入不要（記入があっても無効とする）。
※２　停止理由が「留学ではない」の場合は、右の留学情報の記載不要。</t>
    <rPh sb="3" eb="7">
      <t>カイガイリュウガク</t>
    </rPh>
    <rPh sb="7" eb="11">
      <t>シエンセイド</t>
    </rPh>
    <rPh sb="12" eb="14">
      <t>キョウテイ</t>
    </rPh>
    <rPh sb="14" eb="16">
      <t>ハケン</t>
    </rPh>
    <rPh sb="18" eb="20">
      <t>ジュキュウ</t>
    </rPh>
    <rPh sb="25" eb="27">
      <t>キュウフ</t>
    </rPh>
    <rPh sb="27" eb="30">
      <t>ショウガクキン</t>
    </rPh>
    <rPh sb="32" eb="34">
      <t>テイシ</t>
    </rPh>
    <rPh sb="37" eb="39">
      <t>バアイ</t>
    </rPh>
    <rPh sb="46" eb="48">
      <t>ジュキュウ</t>
    </rPh>
    <rPh sb="48" eb="50">
      <t>カイシ</t>
    </rPh>
    <rPh sb="50" eb="52">
      <t>ネンゲツ</t>
    </rPh>
    <rPh sb="53" eb="54">
      <t>モト</t>
    </rPh>
    <rPh sb="58" eb="60">
      <t>テイシ</t>
    </rPh>
    <rPh sb="67" eb="69">
      <t>キニュウ</t>
    </rPh>
    <rPh sb="69" eb="71">
      <t>フヨウ</t>
    </rPh>
    <rPh sb="72" eb="74">
      <t>キニュウ</t>
    </rPh>
    <rPh sb="79" eb="81">
      <t>ムコウ</t>
    </rPh>
    <rPh sb="90" eb="92">
      <t>テイシ</t>
    </rPh>
    <rPh sb="92" eb="94">
      <t>リユウ</t>
    </rPh>
    <rPh sb="96" eb="98">
      <t>リュウガク</t>
    </rPh>
    <rPh sb="104" eb="106">
      <t>バアイ</t>
    </rPh>
    <rPh sb="108" eb="109">
      <t>ミギ</t>
    </rPh>
    <rPh sb="110" eb="112">
      <t>リュウガク</t>
    </rPh>
    <rPh sb="112" eb="114">
      <t>ジョウホウ</t>
    </rPh>
    <rPh sb="115" eb="117">
      <t>キサイ</t>
    </rPh>
    <rPh sb="117" eb="119">
      <t>フヨウ</t>
    </rPh>
    <phoneticPr fontId="3"/>
  </si>
  <si>
    <t>国費情報
※３</t>
    <rPh sb="0" eb="2">
      <t>コクヒ</t>
    </rPh>
    <rPh sb="2" eb="4">
      <t>ジョウホウ</t>
    </rPh>
    <phoneticPr fontId="3"/>
  </si>
  <si>
    <t>留学時
の身分と
その期間
※４　※５</t>
    <rPh sb="0" eb="3">
      <t>リュウガクジ</t>
    </rPh>
    <rPh sb="5" eb="7">
      <t>ミブン</t>
    </rPh>
    <rPh sb="11" eb="13">
      <t>キカン</t>
    </rPh>
    <phoneticPr fontId="3"/>
  </si>
  <si>
    <t>※３　「海外留学支援制度」以外は、記入不要。
　　　 「在学」を選択した場合は学校で把握している留学 期間を記入する。
※４　留学中に複数の身分が存在する場合のみⅡの欄も記入する。
※５　「留学」を選択した場合は「留学」の身分に異動する期間を 記入し、実際に渡航する期間は記入しない。
　　　  「在学」を選択した場合は学校で把握している留学 期間を記入する。</t>
    <rPh sb="17" eb="19">
      <t>キニュウ</t>
    </rPh>
    <rPh sb="19" eb="21">
      <t>フヨウ</t>
    </rPh>
    <rPh sb="28" eb="30">
      <t>ザイガク</t>
    </rPh>
    <rPh sb="32" eb="34">
      <t>センタク</t>
    </rPh>
    <rPh sb="36" eb="38">
      <t>バアイ</t>
    </rPh>
    <rPh sb="39" eb="41">
      <t>ガッコウ</t>
    </rPh>
    <rPh sb="42" eb="44">
      <t>ハアク</t>
    </rPh>
    <rPh sb="48" eb="50">
      <t>リュウガク</t>
    </rPh>
    <rPh sb="51" eb="53">
      <t>キカン</t>
    </rPh>
    <rPh sb="54" eb="56">
      <t>キニュウ</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</si>
  <si>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振込超過がある場合は、「振込金受取書」のコピーを異動願（届）にホチキス留めのうえ送付してください。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</si>
</sst>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F800]dddd\,\ mmmm\ dd\,\ yyyy"/>
    <numFmt numFmtId="178" formatCode="yyyy/m"/>
  </numFmts>
  <fonts count="47"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sz val="10"/>
      <color theme="0"/>
      <name val="ＭＳ Ｐゴシック"/>
      <family val="3"/>
      <charset val="128"/>
    </font>
    <font>
      <b/>
      <sz val="15"/>
      <color rgb="FFFF0000"/>
      <name val="ＭＳ Ｐゴシック"/>
      <family val="3"/>
      <charset val="128"/>
    </font>
    <font>
      <b/>
      <sz val="13"/>
      <color rgb="FFFF0000"/>
      <name val="ＭＳ Ｐゴシック"/>
      <family val="3"/>
      <charset val="128"/>
    </font>
    <font>
      <sz val="20"/>
      <color theme="1"/>
      <name val="HGP創英角ﾎﾟｯﾌﾟ体"/>
      <family val="3"/>
      <charset val="128"/>
    </font>
    <font>
      <b/>
      <sz val="25"/>
      <color theme="0"/>
      <name val="ＭＳ Ｐゴシック"/>
      <family val="3"/>
      <charset val="128"/>
    </font>
    <font>
      <u val="double"/>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FFCC"/>
        <bgColor indexed="64"/>
      </patternFill>
    </fill>
    <fill>
      <patternFill patternType="solid">
        <fgColor theme="9" tint="0.79998168889431442"/>
        <bgColor indexed="64"/>
      </patternFill>
    </fill>
    <fill>
      <patternFill patternType="solid">
        <fgColor theme="2" tint="-9.9978637043366805E-2"/>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dotted">
        <color auto="1"/>
      </bottom>
      <diagonal/>
    </border>
    <border>
      <left style="thin">
        <color indexed="64"/>
      </left>
      <right style="thin">
        <color indexed="64"/>
      </right>
      <top/>
      <bottom style="medium">
        <color indexed="64"/>
      </bottom>
      <diagonal/>
    </border>
    <border>
      <left style="thin">
        <color indexed="64"/>
      </left>
      <right/>
      <top/>
      <bottom style="dotted">
        <color auto="1"/>
      </bottom>
      <diagonal/>
    </border>
    <border>
      <left/>
      <right style="thin">
        <color indexed="64"/>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890">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7" fillId="0" borderId="0" xfId="1" applyNumberFormat="1" applyFont="1" applyFill="1" applyBorder="1" applyAlignment="1">
      <alignment shrinkToFit="1"/>
    </xf>
    <xf numFmtId="0" fontId="12" fillId="0" borderId="0" xfId="1" applyFont="1" applyFill="1" applyAlignment="1">
      <alignment vertical="center"/>
    </xf>
    <xf numFmtId="0" fontId="12" fillId="2" borderId="0" xfId="1" applyFont="1" applyFill="1" applyAlignment="1">
      <alignment vertical="center"/>
    </xf>
    <xf numFmtId="0" fontId="11" fillId="2" borderId="0" xfId="1" applyFont="1" applyFill="1" applyAlignment="1">
      <alignment vertical="center"/>
    </xf>
    <xf numFmtId="49" fontId="1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2" fillId="0" borderId="0" xfId="2" applyFont="1" applyBorder="1" applyAlignment="1">
      <alignment vertical="center" wrapText="1"/>
    </xf>
    <xf numFmtId="49" fontId="5" fillId="0" borderId="34" xfId="2" applyNumberFormat="1" applyFont="1" applyFill="1" applyBorder="1" applyAlignment="1">
      <alignment vertical="center"/>
    </xf>
    <xf numFmtId="49" fontId="22" fillId="0" borderId="0" xfId="2" applyNumberFormat="1" applyFont="1" applyFill="1" applyBorder="1" applyAlignment="1">
      <alignment vertical="center" wrapText="1"/>
    </xf>
    <xf numFmtId="0" fontId="5" fillId="0" borderId="0" xfId="2" applyFont="1" applyBorder="1" applyAlignment="1">
      <alignment vertical="center"/>
    </xf>
    <xf numFmtId="49" fontId="26" fillId="0" borderId="0" xfId="2" applyNumberFormat="1" applyFont="1" applyFill="1" applyBorder="1" applyAlignment="1">
      <alignment horizontal="center" vertical="top" wrapText="1"/>
    </xf>
    <xf numFmtId="49" fontId="22" fillId="0" borderId="0" xfId="2" applyNumberFormat="1" applyFont="1" applyFill="1" applyBorder="1" applyAlignment="1">
      <alignment horizontal="center" vertical="center"/>
    </xf>
    <xf numFmtId="0" fontId="24" fillId="0" borderId="0" xfId="2" applyNumberFormat="1" applyFont="1" applyFill="1" applyBorder="1" applyAlignment="1">
      <alignment horizontal="center" vertical="center"/>
    </xf>
    <xf numFmtId="49" fontId="22" fillId="0" borderId="0" xfId="2" applyNumberFormat="1" applyFont="1" applyFill="1" applyBorder="1" applyAlignment="1">
      <alignment horizontal="center"/>
    </xf>
    <xf numFmtId="0" fontId="22" fillId="0" borderId="0" xfId="2" applyNumberFormat="1" applyFont="1" applyFill="1" applyBorder="1" applyAlignment="1">
      <alignment horizontal="center"/>
    </xf>
    <xf numFmtId="0" fontId="22" fillId="0" borderId="19" xfId="2" applyFont="1" applyFill="1" applyBorder="1">
      <alignment vertical="center"/>
    </xf>
    <xf numFmtId="0" fontId="12"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28" fillId="0" borderId="0" xfId="1" applyFont="1" applyFill="1" applyBorder="1" applyAlignment="1">
      <alignment horizontal="center" shrinkToFit="1"/>
    </xf>
    <xf numFmtId="0" fontId="28" fillId="0" borderId="0" xfId="1" applyFont="1" applyFill="1" applyBorder="1" applyAlignment="1">
      <alignment shrinkToFit="1"/>
    </xf>
    <xf numFmtId="0" fontId="2" fillId="0" borderId="0" xfId="1" applyFont="1" applyFill="1" applyBorder="1" applyAlignment="1">
      <alignment vertical="center" shrinkToFit="1"/>
    </xf>
    <xf numFmtId="49" fontId="30"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1"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2" fillId="0" borderId="0" xfId="2" applyFont="1" applyBorder="1" applyAlignment="1">
      <alignment vertical="top" wrapText="1"/>
    </xf>
    <xf numFmtId="0" fontId="32" fillId="0" borderId="0" xfId="2" applyFont="1" applyBorder="1" applyAlignment="1">
      <alignment vertical="top" wrapText="1"/>
    </xf>
    <xf numFmtId="0" fontId="4" fillId="0" borderId="0" xfId="2" applyFont="1" applyAlignment="1">
      <alignment vertical="center"/>
    </xf>
    <xf numFmtId="0" fontId="4" fillId="0" borderId="0" xfId="2" applyFont="1" applyFill="1" applyBorder="1">
      <alignment vertical="center"/>
    </xf>
    <xf numFmtId="0" fontId="4" fillId="0" borderId="0" xfId="2" applyFont="1" applyBorder="1" applyAlignment="1">
      <alignment horizontal="left"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34" fillId="0" borderId="0" xfId="3" applyFont="1" applyFill="1" applyBorder="1" applyAlignment="1">
      <alignment vertical="top"/>
    </xf>
    <xf numFmtId="0" fontId="35" fillId="0" borderId="0" xfId="3" applyFont="1" applyFill="1" applyBorder="1" applyAlignment="1">
      <alignment vertical="top"/>
    </xf>
    <xf numFmtId="0" fontId="2" fillId="0" borderId="0" xfId="3" applyFont="1" applyFill="1" applyBorder="1">
      <alignment vertical="center"/>
    </xf>
    <xf numFmtId="49" fontId="22" fillId="0" borderId="0" xfId="2" applyNumberFormat="1" applyFont="1" applyFill="1">
      <alignment vertical="center"/>
    </xf>
    <xf numFmtId="0" fontId="17" fillId="0" borderId="0" xfId="1" applyFont="1" applyFill="1" applyBorder="1" applyAlignment="1">
      <alignment shrinkToFit="1"/>
    </xf>
    <xf numFmtId="0" fontId="17" fillId="0" borderId="0" xfId="1" applyFont="1" applyFill="1" applyBorder="1" applyAlignment="1">
      <alignment horizontal="center" vertical="center"/>
    </xf>
    <xf numFmtId="0" fontId="17" fillId="0" borderId="0" xfId="1" applyFont="1" applyFill="1">
      <alignment vertical="center"/>
    </xf>
    <xf numFmtId="0" fontId="36" fillId="0" borderId="0" xfId="1" applyFont="1" applyFill="1" applyAlignment="1">
      <alignment vertical="center"/>
    </xf>
    <xf numFmtId="49" fontId="22" fillId="0" borderId="31" xfId="2" applyNumberFormat="1" applyFont="1" applyFill="1" applyBorder="1">
      <alignment vertical="center"/>
    </xf>
    <xf numFmtId="49" fontId="22" fillId="0" borderId="47" xfId="2" applyNumberFormat="1" applyFont="1" applyFill="1" applyBorder="1">
      <alignment vertical="center"/>
    </xf>
    <xf numFmtId="49" fontId="22" fillId="0" borderId="30" xfId="2" applyNumberFormat="1" applyFont="1" applyFill="1" applyBorder="1">
      <alignment vertical="center"/>
    </xf>
    <xf numFmtId="49" fontId="24" fillId="0" borderId="29" xfId="2" applyNumberFormat="1" applyFont="1" applyFill="1" applyBorder="1" applyAlignment="1">
      <alignment horizontal="center" vertical="center"/>
    </xf>
    <xf numFmtId="49" fontId="22" fillId="0" borderId="64" xfId="2" applyNumberFormat="1" applyFont="1" applyFill="1" applyBorder="1">
      <alignment vertical="center"/>
    </xf>
    <xf numFmtId="14" fontId="29" fillId="0" borderId="0" xfId="2" applyNumberFormat="1" applyFont="1" applyFill="1" applyBorder="1" applyAlignment="1">
      <alignment vertical="center"/>
    </xf>
    <xf numFmtId="0" fontId="4" fillId="0" borderId="0" xfId="2" applyFont="1" applyAlignment="1">
      <alignment horizontal="right" vertical="center"/>
    </xf>
    <xf numFmtId="0" fontId="4" fillId="0" borderId="69" xfId="2" applyFont="1" applyBorder="1" applyAlignment="1">
      <alignment horizontal="right" vertical="center"/>
    </xf>
    <xf numFmtId="0" fontId="5" fillId="0" borderId="0" xfId="3" quotePrefix="1" applyFont="1" applyFill="1" applyAlignment="1">
      <alignment vertical="center"/>
    </xf>
    <xf numFmtId="0" fontId="33" fillId="0" borderId="0" xfId="2" applyFont="1" applyAlignment="1">
      <alignment horizontal="right" vertical="center"/>
    </xf>
    <xf numFmtId="0" fontId="33" fillId="0" borderId="0" xfId="2" applyFont="1" applyAlignment="1">
      <alignment vertical="center"/>
    </xf>
    <xf numFmtId="0" fontId="4" fillId="0" borderId="70"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4"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3" fillId="0" borderId="0" xfId="2" applyFont="1" applyBorder="1" applyAlignment="1">
      <alignment horizontal="center" vertical="center"/>
    </xf>
    <xf numFmtId="0" fontId="4" fillId="0" borderId="0" xfId="2" applyFont="1" applyBorder="1" applyAlignment="1">
      <alignment horizontal="center" vertical="center"/>
    </xf>
    <xf numFmtId="0" fontId="33" fillId="0" borderId="0" xfId="2" applyFont="1" applyBorder="1" applyAlignment="1">
      <alignment horizontal="right" vertical="center"/>
    </xf>
    <xf numFmtId="0" fontId="20" fillId="0" borderId="0" xfId="2" applyFont="1" applyBorder="1" applyAlignment="1">
      <alignment vertical="center" wrapText="1"/>
    </xf>
    <xf numFmtId="0" fontId="20" fillId="0" borderId="0" xfId="2" applyFont="1" applyBorder="1" applyAlignment="1">
      <alignment vertical="center"/>
    </xf>
    <xf numFmtId="0" fontId="25"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69"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70" xfId="2" applyFont="1" applyBorder="1" applyAlignment="1">
      <alignment vertical="center" wrapText="1"/>
    </xf>
    <xf numFmtId="0" fontId="4" fillId="0" borderId="19" xfId="2" applyFont="1" applyBorder="1" applyAlignment="1">
      <alignment vertical="center" wrapText="1"/>
    </xf>
    <xf numFmtId="0" fontId="33" fillId="0" borderId="0" xfId="2" applyFont="1">
      <alignment vertical="center"/>
    </xf>
    <xf numFmtId="0" fontId="18" fillId="0" borderId="0" xfId="2" applyFont="1" applyBorder="1" applyAlignment="1">
      <alignment vertical="center" wrapText="1"/>
    </xf>
    <xf numFmtId="0" fontId="21" fillId="0" borderId="0" xfId="2" applyFont="1" applyAlignment="1">
      <alignment vertical="center"/>
    </xf>
    <xf numFmtId="0" fontId="18" fillId="0" borderId="0" xfId="2" applyFont="1" applyFill="1" applyBorder="1" applyAlignment="1">
      <alignment vertical="center" wrapText="1"/>
    </xf>
    <xf numFmtId="0" fontId="33" fillId="0" borderId="0" xfId="2" applyFont="1" applyAlignment="1">
      <alignment horizontal="center" vertical="center"/>
    </xf>
    <xf numFmtId="0" fontId="22" fillId="0" borderId="0" xfId="2" applyFont="1" applyBorder="1" applyAlignment="1">
      <alignment horizontal="center" vertical="top" wrapText="1"/>
    </xf>
    <xf numFmtId="0" fontId="18" fillId="0" borderId="0" xfId="1" applyFont="1" applyFill="1" applyBorder="1" applyAlignment="1">
      <alignment vertical="center"/>
    </xf>
    <xf numFmtId="14"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76" xfId="2" applyFont="1" applyBorder="1" applyAlignment="1">
      <alignment horizontal="right" vertical="center"/>
    </xf>
    <xf numFmtId="0" fontId="4" fillId="0" borderId="77" xfId="2" applyFont="1" applyBorder="1" applyAlignment="1">
      <alignment horizontal="right" vertical="center"/>
    </xf>
    <xf numFmtId="0" fontId="4" fillId="0" borderId="77" xfId="2" applyFont="1" applyBorder="1">
      <alignment vertical="center"/>
    </xf>
    <xf numFmtId="0" fontId="4" fillId="0" borderId="77" xfId="2" applyFont="1" applyBorder="1" applyAlignment="1">
      <alignment vertical="center"/>
    </xf>
    <xf numFmtId="0" fontId="4" fillId="0" borderId="79" xfId="2" applyFont="1" applyBorder="1" applyAlignment="1">
      <alignment horizontal="right" vertical="center"/>
    </xf>
    <xf numFmtId="0" fontId="5" fillId="0" borderId="80" xfId="2" applyFont="1" applyBorder="1" applyAlignment="1">
      <alignment horizontal="center" vertical="center"/>
    </xf>
    <xf numFmtId="0" fontId="4" fillId="0" borderId="80" xfId="2" applyFont="1" applyFill="1" applyBorder="1" applyAlignment="1">
      <alignment vertical="center"/>
    </xf>
    <xf numFmtId="0" fontId="4" fillId="0" borderId="80" xfId="2" applyFont="1" applyBorder="1" applyAlignment="1">
      <alignment vertical="center"/>
    </xf>
    <xf numFmtId="0" fontId="4" fillId="0" borderId="78" xfId="2" applyFont="1" applyBorder="1" applyAlignment="1">
      <alignment vertical="center"/>
    </xf>
    <xf numFmtId="0" fontId="4" fillId="0" borderId="79" xfId="2" applyFont="1" applyBorder="1" applyAlignment="1">
      <alignment vertical="center"/>
    </xf>
    <xf numFmtId="0" fontId="5" fillId="0" borderId="79" xfId="2" applyFont="1" applyBorder="1" applyAlignment="1">
      <alignment horizontal="center" vertical="center"/>
    </xf>
    <xf numFmtId="0" fontId="4" fillId="0" borderId="79" xfId="2" applyFont="1" applyFill="1" applyBorder="1" applyAlignment="1">
      <alignment vertical="center"/>
    </xf>
    <xf numFmtId="0" fontId="33" fillId="0" borderId="0" xfId="2" applyFont="1" applyFill="1" applyBorder="1" applyAlignment="1">
      <alignment vertical="center" textRotation="255"/>
    </xf>
    <xf numFmtId="49" fontId="21" fillId="0" borderId="0" xfId="2" applyNumberFormat="1" applyFont="1" applyFill="1" applyBorder="1" applyAlignment="1">
      <alignment vertical="top" wrapText="1"/>
    </xf>
    <xf numFmtId="0" fontId="20" fillId="0" borderId="0"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3"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75" xfId="2" applyFont="1" applyBorder="1" applyAlignment="1">
      <alignment horizontal="center" vertical="center"/>
    </xf>
    <xf numFmtId="0" fontId="4" fillId="0" borderId="75" xfId="2" applyFont="1" applyBorder="1" applyAlignment="1">
      <alignment vertical="center"/>
    </xf>
    <xf numFmtId="0" fontId="20" fillId="0" borderId="0" xfId="2" applyFont="1" applyFill="1" applyBorder="1" applyAlignment="1">
      <alignment horizontal="left" vertical="center" wrapText="1"/>
    </xf>
    <xf numFmtId="0" fontId="4" fillId="0" borderId="69" xfId="2" applyFont="1" applyBorder="1" applyAlignment="1">
      <alignment horizontal="center" vertical="center"/>
    </xf>
    <xf numFmtId="0" fontId="4" fillId="0" borderId="75" xfId="2" applyFont="1" applyBorder="1" applyAlignment="1">
      <alignment vertical="center" wrapText="1"/>
    </xf>
    <xf numFmtId="0" fontId="33" fillId="0" borderId="0" xfId="2" applyFont="1" applyBorder="1" applyAlignment="1">
      <alignment vertical="center"/>
    </xf>
    <xf numFmtId="0" fontId="5" fillId="0" borderId="0" xfId="3" quotePrefix="1" applyFont="1" applyFill="1" applyBorder="1" applyAlignment="1">
      <alignment horizontal="left" vertical="center"/>
    </xf>
    <xf numFmtId="0" fontId="32" fillId="0" borderId="0" xfId="2" applyFont="1" applyFill="1" applyBorder="1" applyAlignment="1">
      <alignment wrapText="1"/>
    </xf>
    <xf numFmtId="0" fontId="14" fillId="0" borderId="0" xfId="2" applyFont="1" applyFill="1" applyBorder="1" applyAlignment="1">
      <alignment vertical="center" wrapText="1"/>
    </xf>
    <xf numFmtId="0" fontId="4" fillId="8" borderId="0" xfId="2" applyFont="1" applyFill="1" applyBorder="1">
      <alignment vertical="center"/>
    </xf>
    <xf numFmtId="0" fontId="22" fillId="0" borderId="31" xfId="2" applyFont="1" applyFill="1" applyBorder="1" applyAlignment="1">
      <alignment horizontal="right" vertical="center" shrinkToFit="1"/>
    </xf>
    <xf numFmtId="0" fontId="22" fillId="0" borderId="31" xfId="2" applyFont="1" applyFill="1" applyBorder="1" applyAlignment="1">
      <alignment horizontal="center" vertical="center"/>
    </xf>
    <xf numFmtId="0" fontId="22" fillId="0" borderId="31" xfId="2" applyFont="1" applyFill="1" applyBorder="1" applyAlignment="1">
      <alignment horizontal="center" vertical="center" shrinkToFit="1"/>
    </xf>
    <xf numFmtId="0" fontId="2" fillId="0" borderId="34" xfId="1" applyFont="1" applyBorder="1">
      <alignment vertical="center"/>
    </xf>
    <xf numFmtId="0" fontId="2" fillId="0" borderId="37" xfId="1" applyFont="1" applyBorder="1">
      <alignment vertical="center"/>
    </xf>
    <xf numFmtId="0" fontId="2" fillId="0" borderId="35" xfId="1" applyFont="1" applyBorder="1">
      <alignment vertical="center"/>
    </xf>
    <xf numFmtId="0" fontId="2" fillId="0" borderId="63" xfId="1" applyFont="1" applyBorder="1">
      <alignment vertical="center"/>
    </xf>
    <xf numFmtId="49" fontId="22" fillId="0" borderId="0" xfId="2" applyNumberFormat="1" applyFont="1" applyFill="1" applyBorder="1">
      <alignment vertical="center"/>
    </xf>
    <xf numFmtId="49" fontId="22" fillId="0" borderId="28" xfId="2" applyNumberFormat="1" applyFont="1" applyFill="1" applyBorder="1">
      <alignment vertical="center"/>
    </xf>
    <xf numFmtId="49" fontId="22" fillId="0" borderId="14" xfId="2" applyNumberFormat="1" applyFont="1" applyFill="1" applyBorder="1">
      <alignment vertical="center"/>
    </xf>
    <xf numFmtId="49" fontId="24" fillId="0" borderId="31" xfId="2" applyNumberFormat="1" applyFont="1" applyFill="1" applyBorder="1" applyAlignment="1">
      <alignment horizontal="center" vertical="center"/>
    </xf>
    <xf numFmtId="49" fontId="22" fillId="0" borderId="31" xfId="2" applyNumberFormat="1" applyFont="1" applyFill="1" applyBorder="1" applyAlignment="1">
      <alignment horizontal="left" vertical="center"/>
    </xf>
    <xf numFmtId="0" fontId="22" fillId="0" borderId="0" xfId="2" applyFont="1" applyFill="1" applyBorder="1" applyAlignment="1">
      <alignment horizontal="center" vertical="center"/>
    </xf>
    <xf numFmtId="0" fontId="22" fillId="0" borderId="0" xfId="2" applyFont="1" applyFill="1" applyBorder="1" applyAlignment="1">
      <alignment horizontal="center" vertical="center" shrinkToFit="1"/>
    </xf>
    <xf numFmtId="49" fontId="24" fillId="0" borderId="0" xfId="2" applyNumberFormat="1" applyFont="1" applyFill="1" applyBorder="1" applyAlignment="1">
      <alignment horizontal="center" vertical="center"/>
    </xf>
    <xf numFmtId="0" fontId="22" fillId="0" borderId="0" xfId="2" applyFont="1" applyFill="1" applyBorder="1" applyAlignment="1">
      <alignment horizontal="right" vertical="center" shrinkToFit="1"/>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22" fillId="0" borderId="0" xfId="2" applyNumberFormat="1" applyFont="1" applyFill="1" applyBorder="1" applyAlignment="1">
      <alignment vertical="center"/>
    </xf>
    <xf numFmtId="49" fontId="22" fillId="0" borderId="31" xfId="2" applyNumberFormat="1" applyFont="1" applyFill="1" applyBorder="1" applyAlignment="1">
      <alignment horizontal="center" vertical="center"/>
    </xf>
    <xf numFmtId="0" fontId="2" fillId="0" borderId="90" xfId="1" applyFont="1" applyBorder="1">
      <alignment vertical="center"/>
    </xf>
    <xf numFmtId="49" fontId="22" fillId="0" borderId="10" xfId="2" applyNumberFormat="1" applyFont="1" applyFill="1" applyBorder="1" applyAlignment="1">
      <alignment vertical="center"/>
    </xf>
    <xf numFmtId="0" fontId="22" fillId="0" borderId="0" xfId="2" applyFont="1" applyFill="1" applyBorder="1" applyAlignment="1">
      <alignment vertical="center" shrinkToFit="1"/>
    </xf>
    <xf numFmtId="49" fontId="22" fillId="0" borderId="91" xfId="2" applyNumberFormat="1" applyFont="1" applyFill="1" applyBorder="1" applyAlignment="1">
      <alignment horizontal="center" vertical="center"/>
    </xf>
    <xf numFmtId="0" fontId="22" fillId="0" borderId="0" xfId="2" applyFont="1" applyFill="1" applyBorder="1" applyAlignment="1">
      <alignment vertical="top" wrapText="1"/>
    </xf>
    <xf numFmtId="0" fontId="5" fillId="0" borderId="0" xfId="2" applyFont="1" applyBorder="1" applyAlignment="1">
      <alignment horizontal="center" vertical="center"/>
    </xf>
    <xf numFmtId="0" fontId="4" fillId="0" borderId="0" xfId="2" applyFont="1" applyBorder="1" applyAlignment="1">
      <alignment horizontal="right" vertical="center"/>
    </xf>
    <xf numFmtId="49" fontId="22" fillId="0" borderId="34" xfId="2" applyNumberFormat="1" applyFont="1" applyFill="1" applyBorder="1" applyAlignment="1">
      <alignment vertical="center" wrapText="1"/>
    </xf>
    <xf numFmtId="49" fontId="22" fillId="0" borderId="36" xfId="2" applyNumberFormat="1" applyFont="1" applyFill="1" applyBorder="1" applyAlignment="1">
      <alignment vertical="center" wrapText="1"/>
    </xf>
    <xf numFmtId="49" fontId="22" fillId="0" borderId="19" xfId="2" applyNumberFormat="1" applyFont="1" applyFill="1" applyBorder="1" applyAlignment="1">
      <alignment vertical="center" wrapText="1"/>
    </xf>
    <xf numFmtId="0" fontId="24" fillId="0" borderId="34" xfId="2" applyNumberFormat="1" applyFont="1" applyFill="1" applyBorder="1" applyAlignment="1">
      <alignment horizontal="center" vertical="center"/>
    </xf>
    <xf numFmtId="49" fontId="22" fillId="0" borderId="34" xfId="2" applyNumberFormat="1" applyFont="1" applyFill="1" applyBorder="1" applyAlignment="1">
      <alignment horizontal="center"/>
    </xf>
    <xf numFmtId="0" fontId="22" fillId="0" borderId="34" xfId="2" applyNumberFormat="1" applyFont="1" applyFill="1" applyBorder="1" applyAlignment="1">
      <alignment horizontal="center"/>
    </xf>
    <xf numFmtId="0" fontId="22" fillId="0" borderId="36" xfId="2" applyFont="1" applyFill="1" applyBorder="1">
      <alignment vertical="center"/>
    </xf>
    <xf numFmtId="0" fontId="4" fillId="0" borderId="19" xfId="2" applyFont="1" applyBorder="1">
      <alignment vertical="center"/>
    </xf>
    <xf numFmtId="0" fontId="14" fillId="0" borderId="37" xfId="2" applyFont="1" applyBorder="1">
      <alignment vertical="center"/>
    </xf>
    <xf numFmtId="0" fontId="14" fillId="0" borderId="39" xfId="2" applyFont="1" applyBorder="1">
      <alignment vertical="center"/>
    </xf>
    <xf numFmtId="0" fontId="14" fillId="0" borderId="47" xfId="2" applyFont="1" applyBorder="1">
      <alignment vertical="center"/>
    </xf>
    <xf numFmtId="0" fontId="14" fillId="0" borderId="34" xfId="2" applyFont="1" applyBorder="1">
      <alignment vertical="center"/>
    </xf>
    <xf numFmtId="0" fontId="4" fillId="0" borderId="36" xfId="2" applyFont="1" applyBorder="1">
      <alignment vertical="center"/>
    </xf>
    <xf numFmtId="0" fontId="4" fillId="0" borderId="79" xfId="2" applyFont="1" applyFill="1" applyBorder="1" applyAlignment="1">
      <alignment vertical="center" wrapText="1"/>
    </xf>
    <xf numFmtId="0" fontId="5" fillId="0" borderId="0" xfId="3" quotePrefix="1" applyFont="1" applyFill="1" applyBorder="1" applyAlignment="1">
      <alignment horizontal="left" vertical="center"/>
    </xf>
    <xf numFmtId="0" fontId="4" fillId="0" borderId="0" xfId="2" applyFont="1" applyBorder="1" applyAlignment="1">
      <alignment horizontal="left" vertical="center"/>
    </xf>
    <xf numFmtId="0" fontId="4" fillId="0" borderId="69"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left" vertical="center" wrapText="1"/>
    </xf>
    <xf numFmtId="0" fontId="5" fillId="0" borderId="0" xfId="2" applyFont="1" applyBorder="1" applyAlignment="1">
      <alignment horizontal="center" vertical="center"/>
    </xf>
    <xf numFmtId="49" fontId="14" fillId="10" borderId="1" xfId="2" applyNumberFormat="1" applyFont="1" applyFill="1" applyBorder="1" applyAlignment="1">
      <alignment vertical="center"/>
    </xf>
    <xf numFmtId="49" fontId="14" fillId="10" borderId="13" xfId="2" applyNumberFormat="1" applyFont="1" applyFill="1" applyBorder="1" applyAlignment="1">
      <alignment vertical="center"/>
    </xf>
    <xf numFmtId="49" fontId="14" fillId="10" borderId="67" xfId="2" applyNumberFormat="1" applyFont="1" applyFill="1" applyBorder="1" applyAlignment="1">
      <alignment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4" fillId="0" borderId="3" xfId="2" applyFont="1" applyBorder="1" applyAlignment="1">
      <alignment vertical="center"/>
    </xf>
    <xf numFmtId="14" fontId="5" fillId="0" borderId="0" xfId="2" applyNumberFormat="1" applyFont="1" applyBorder="1" applyAlignment="1">
      <alignment vertical="center"/>
    </xf>
    <xf numFmtId="14" fontId="41" fillId="0" borderId="0" xfId="2" applyNumberFormat="1" applyFont="1" applyFill="1" applyBorder="1" applyAlignment="1">
      <alignment vertical="center"/>
    </xf>
    <xf numFmtId="0" fontId="4" fillId="0" borderId="0" xfId="2" applyFont="1" applyBorder="1" applyAlignment="1">
      <alignment horizontal="left" vertical="center"/>
    </xf>
    <xf numFmtId="0" fontId="22" fillId="0" borderId="0" xfId="2" applyFont="1" applyBorder="1" applyAlignment="1">
      <alignment horizontal="left" vertical="center" wrapText="1"/>
    </xf>
    <xf numFmtId="0" fontId="5" fillId="0" borderId="0" xfId="2" applyFont="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49" fontId="14" fillId="0" borderId="0" xfId="2" applyNumberFormat="1" applyFont="1" applyFill="1" applyBorder="1" applyAlignment="1">
      <alignment vertical="center" wrapText="1"/>
    </xf>
    <xf numFmtId="49" fontId="14" fillId="0" borderId="43" xfId="2" applyNumberFormat="1" applyFont="1" applyFill="1" applyBorder="1" applyAlignment="1">
      <alignment vertical="center" wrapText="1"/>
    </xf>
    <xf numFmtId="49" fontId="14" fillId="0" borderId="45" xfId="2" applyNumberFormat="1" applyFont="1" applyFill="1" applyBorder="1" applyAlignment="1">
      <alignment vertical="center" wrapText="1"/>
    </xf>
    <xf numFmtId="49" fontId="14" fillId="0" borderId="19" xfId="2" applyNumberFormat="1" applyFont="1" applyFill="1" applyBorder="1" applyAlignment="1">
      <alignment vertical="center" wrapText="1"/>
    </xf>
    <xf numFmtId="49" fontId="22" fillId="0" borderId="34" xfId="2" applyNumberFormat="1" applyFont="1" applyFill="1" applyBorder="1" applyAlignment="1">
      <alignment horizontal="center" vertical="center" wrapText="1"/>
    </xf>
    <xf numFmtId="49" fontId="22" fillId="0" borderId="0" xfId="2" applyNumberFormat="1" applyFont="1" applyFill="1" applyBorder="1" applyAlignment="1">
      <alignment horizontal="center" vertical="center" wrapText="1"/>
    </xf>
    <xf numFmtId="49" fontId="22" fillId="0" borderId="40" xfId="2" applyNumberFormat="1" applyFont="1" applyFill="1" applyBorder="1" applyAlignment="1">
      <alignment vertical="center" wrapText="1"/>
    </xf>
    <xf numFmtId="0" fontId="2" fillId="0" borderId="19" xfId="1" applyFont="1" applyFill="1" applyBorder="1">
      <alignment vertical="center"/>
    </xf>
    <xf numFmtId="0" fontId="5" fillId="0" borderId="0" xfId="3" quotePrefix="1" applyFont="1" applyFill="1" applyBorder="1" applyAlignment="1">
      <alignment horizontal="left" vertical="center"/>
    </xf>
    <xf numFmtId="0" fontId="17" fillId="0" borderId="0" xfId="2" applyFont="1" applyBorder="1" applyAlignment="1">
      <alignment vertical="top" wrapText="1"/>
    </xf>
    <xf numFmtId="0" fontId="14" fillId="0" borderId="0" xfId="2" applyNumberFormat="1" applyFont="1" applyFill="1" applyBorder="1" applyAlignment="1">
      <alignment vertical="center" wrapText="1"/>
    </xf>
    <xf numFmtId="0" fontId="14" fillId="0" borderId="34" xfId="2" applyNumberFormat="1" applyFont="1" applyFill="1" applyBorder="1" applyAlignment="1">
      <alignment vertical="center" shrinkToFit="1"/>
    </xf>
    <xf numFmtId="0" fontId="14" fillId="0" borderId="31" xfId="2" applyNumberFormat="1" applyFont="1" applyFill="1" applyBorder="1" applyAlignment="1">
      <alignment vertical="center" shrinkToFit="1"/>
    </xf>
    <xf numFmtId="0" fontId="14" fillId="0" borderId="0" xfId="2" applyNumberFormat="1" applyFont="1" applyFill="1" applyBorder="1" applyAlignment="1">
      <alignment vertical="center" shrinkToFit="1"/>
    </xf>
    <xf numFmtId="0" fontId="2" fillId="0" borderId="19" xfId="1" applyFont="1" applyBorder="1">
      <alignment vertical="center"/>
    </xf>
    <xf numFmtId="49" fontId="14" fillId="0" borderId="5" xfId="2" applyNumberFormat="1" applyFont="1" applyFill="1" applyBorder="1" applyAlignment="1">
      <alignment vertical="center" wrapText="1"/>
    </xf>
    <xf numFmtId="49" fontId="14" fillId="0" borderId="6" xfId="2" applyNumberFormat="1" applyFont="1" applyFill="1" applyBorder="1" applyAlignment="1">
      <alignment vertical="center" wrapText="1"/>
    </xf>
    <xf numFmtId="0" fontId="16" fillId="0" borderId="0" xfId="3" quotePrefix="1" applyFont="1" applyFill="1" applyAlignment="1"/>
    <xf numFmtId="0" fontId="16" fillId="0" borderId="5" xfId="3" quotePrefix="1" applyFont="1" applyFill="1" applyBorder="1" applyAlignment="1"/>
    <xf numFmtId="0" fontId="4" fillId="0" borderId="0" xfId="2" applyFont="1" applyFill="1" applyBorder="1" applyAlignment="1">
      <alignment horizontal="left" vertical="center" wrapText="1"/>
    </xf>
    <xf numFmtId="178" fontId="4" fillId="3" borderId="1" xfId="2" applyNumberFormat="1" applyFont="1" applyFill="1" applyBorder="1" applyAlignment="1">
      <alignment horizontal="left" vertical="center"/>
    </xf>
    <xf numFmtId="178" fontId="4" fillId="3" borderId="2" xfId="2" applyNumberFormat="1" applyFont="1" applyFill="1" applyBorder="1" applyAlignment="1">
      <alignment horizontal="left" vertical="center"/>
    </xf>
    <xf numFmtId="178" fontId="4" fillId="3" borderId="3" xfId="2" applyNumberFormat="1" applyFont="1" applyFill="1" applyBorder="1" applyAlignment="1">
      <alignment horizontal="left" vertical="center"/>
    </xf>
    <xf numFmtId="178" fontId="4" fillId="3" borderId="4" xfId="2" applyNumberFormat="1" applyFont="1" applyFill="1" applyBorder="1" applyAlignment="1">
      <alignment horizontal="left" vertical="center"/>
    </xf>
    <xf numFmtId="178" fontId="4" fillId="3" borderId="5" xfId="2" applyNumberFormat="1" applyFont="1" applyFill="1" applyBorder="1" applyAlignment="1">
      <alignment horizontal="left" vertical="center"/>
    </xf>
    <xf numFmtId="178" fontId="4" fillId="3" borderId="6" xfId="2" applyNumberFormat="1" applyFont="1" applyFill="1" applyBorder="1" applyAlignment="1">
      <alignment horizontal="left" vertical="center"/>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0" fillId="0" borderId="0" xfId="2" applyFont="1" applyBorder="1" applyAlignment="1">
      <alignment horizontal="center" vertical="center" wrapText="1"/>
    </xf>
    <xf numFmtId="0" fontId="20" fillId="0" borderId="0" xfId="2" applyFont="1" applyBorder="1" applyAlignment="1">
      <alignment horizontal="center" vertical="center"/>
    </xf>
    <xf numFmtId="0" fontId="20" fillId="0" borderId="0" xfId="2" applyFont="1" applyBorder="1" applyAlignment="1">
      <alignment horizontal="left" vertical="center" wrapText="1"/>
    </xf>
    <xf numFmtId="0" fontId="18" fillId="0" borderId="1" xfId="2" applyFont="1" applyBorder="1" applyAlignment="1">
      <alignment horizontal="center" vertical="center" wrapText="1"/>
    </xf>
    <xf numFmtId="0" fontId="18" fillId="0" borderId="2" xfId="2" applyFont="1" applyBorder="1" applyAlignment="1">
      <alignment horizontal="center" vertical="center"/>
    </xf>
    <xf numFmtId="0" fontId="18" fillId="0" borderId="13" xfId="2" applyFont="1" applyBorder="1" applyAlignment="1">
      <alignment horizontal="center" vertical="center" wrapText="1"/>
    </xf>
    <xf numFmtId="0" fontId="18" fillId="0" borderId="0" xfId="2" applyFont="1" applyBorder="1" applyAlignment="1">
      <alignment horizontal="center" vertical="center"/>
    </xf>
    <xf numFmtId="0" fontId="18" fillId="0" borderId="1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71"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70"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19" xfId="2" applyFont="1" applyFill="1" applyBorder="1" applyAlignment="1">
      <alignment horizontal="left" vertical="center" wrapText="1"/>
    </xf>
    <xf numFmtId="0" fontId="18" fillId="0" borderId="72"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33" fillId="0" borderId="0" xfId="2" applyFont="1" applyBorder="1" applyAlignment="1">
      <alignment horizontal="center" vertical="center"/>
    </xf>
    <xf numFmtId="178" fontId="4" fillId="0" borderId="0" xfId="2" applyNumberFormat="1" applyFont="1" applyFill="1" applyBorder="1" applyAlignment="1">
      <alignment horizontal="left" vertical="center"/>
    </xf>
    <xf numFmtId="0" fontId="37" fillId="0" borderId="13" xfId="2" applyFont="1" applyBorder="1" applyAlignment="1">
      <alignment horizontal="center" vertical="center" wrapText="1"/>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33" fillId="0" borderId="13" xfId="2" applyFont="1" applyBorder="1" applyAlignment="1">
      <alignment horizontal="left" vertical="center"/>
    </xf>
    <xf numFmtId="0" fontId="33" fillId="0" borderId="0" xfId="2" applyFont="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3" borderId="1"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33" fillId="0" borderId="69" xfId="2" applyFont="1" applyBorder="1" applyAlignment="1">
      <alignment horizontal="center" vertical="center"/>
    </xf>
    <xf numFmtId="0" fontId="2" fillId="0" borderId="0" xfId="2" applyFont="1" applyAlignment="1">
      <alignment horizontal="left" vertical="center" wrapText="1"/>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25" fillId="0" borderId="0" xfId="2" applyFont="1" applyAlignment="1">
      <alignment horizontal="left" vertical="top"/>
    </xf>
    <xf numFmtId="0" fontId="5" fillId="9" borderId="0" xfId="3" quotePrefix="1" applyFont="1" applyFill="1" applyAlignment="1">
      <alignment horizontal="left" vertical="center" wrapText="1"/>
    </xf>
    <xf numFmtId="0" fontId="5" fillId="9" borderId="0" xfId="3" quotePrefix="1" applyFont="1" applyFill="1" applyAlignment="1">
      <alignment horizontal="left" vertical="center"/>
    </xf>
    <xf numFmtId="0" fontId="2" fillId="0" borderId="0" xfId="2" applyFont="1" applyBorder="1" applyAlignment="1">
      <alignment horizontal="left" vertical="center" wrapText="1"/>
    </xf>
    <xf numFmtId="0" fontId="25" fillId="8" borderId="11" xfId="2" applyFont="1" applyFill="1" applyBorder="1" applyAlignment="1">
      <alignment horizontal="center" vertical="center" shrinkToFit="1"/>
    </xf>
    <xf numFmtId="0" fontId="25" fillId="8" borderId="68" xfId="2" applyFont="1" applyFill="1" applyBorder="1" applyAlignment="1">
      <alignment horizontal="center" vertical="center" shrinkToFit="1"/>
    </xf>
    <xf numFmtId="0" fontId="25" fillId="8" borderId="12" xfId="2" applyFont="1" applyFill="1" applyBorder="1" applyAlignment="1">
      <alignment horizontal="center" vertical="center" shrinkToFit="1"/>
    </xf>
    <xf numFmtId="0" fontId="4" fillId="0" borderId="75" xfId="2" applyFont="1" applyBorder="1" applyAlignment="1">
      <alignment vertical="center" wrapText="1"/>
    </xf>
    <xf numFmtId="0" fontId="5" fillId="9" borderId="0" xfId="3" quotePrefix="1" applyFont="1" applyFill="1" applyBorder="1" applyAlignment="1">
      <alignment horizontal="left" vertical="center" wrapText="1"/>
    </xf>
    <xf numFmtId="49" fontId="2" fillId="3" borderId="1" xfId="2" applyNumberFormat="1" applyFont="1" applyFill="1" applyBorder="1" applyAlignment="1">
      <alignment horizontal="left" vertical="center" shrinkToFit="1"/>
    </xf>
    <xf numFmtId="49" fontId="2" fillId="3" borderId="2"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5" fillId="9" borderId="0" xfId="3" quotePrefix="1" applyFont="1" applyFill="1" applyBorder="1" applyAlignment="1">
      <alignment horizontal="left" vertical="center"/>
    </xf>
    <xf numFmtId="0" fontId="4" fillId="0" borderId="75" xfId="2" applyFont="1" applyBorder="1" applyAlignment="1">
      <alignment horizontal="center" vertical="center"/>
    </xf>
    <xf numFmtId="0" fontId="2" fillId="0" borderId="75" xfId="2" applyFont="1" applyBorder="1" applyAlignment="1">
      <alignment horizontal="center" vertical="center"/>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8" fillId="0" borderId="2"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178" fontId="4" fillId="0" borderId="1" xfId="2" applyNumberFormat="1" applyFont="1" applyFill="1" applyBorder="1" applyAlignment="1">
      <alignment horizontal="left" vertical="center" shrinkToFit="1"/>
    </xf>
    <xf numFmtId="178" fontId="4" fillId="0" borderId="2" xfId="2" applyNumberFormat="1" applyFont="1" applyFill="1" applyBorder="1" applyAlignment="1">
      <alignment horizontal="left" vertical="center" shrinkToFit="1"/>
    </xf>
    <xf numFmtId="178" fontId="4" fillId="0" borderId="3" xfId="2" applyNumberFormat="1" applyFont="1" applyFill="1" applyBorder="1" applyAlignment="1">
      <alignment horizontal="left" vertical="center" shrinkToFit="1"/>
    </xf>
    <xf numFmtId="178" fontId="4" fillId="0" borderId="4" xfId="2" applyNumberFormat="1" applyFont="1" applyFill="1" applyBorder="1" applyAlignment="1">
      <alignment horizontal="left" vertical="center" shrinkToFit="1"/>
    </xf>
    <xf numFmtId="178" fontId="4" fillId="0" borderId="5" xfId="2" applyNumberFormat="1" applyFont="1" applyFill="1" applyBorder="1" applyAlignment="1">
      <alignment horizontal="left" vertical="center" shrinkToFit="1"/>
    </xf>
    <xf numFmtId="178" fontId="4" fillId="0" borderId="6" xfId="2" applyNumberFormat="1" applyFont="1" applyFill="1" applyBorder="1" applyAlignment="1">
      <alignment horizontal="left" vertical="center" shrinkToFit="1"/>
    </xf>
    <xf numFmtId="0" fontId="33" fillId="7" borderId="1" xfId="2" applyFont="1" applyFill="1" applyBorder="1" applyAlignment="1">
      <alignment horizontal="center" vertical="center" textRotation="255"/>
    </xf>
    <xf numFmtId="0" fontId="33" fillId="7" borderId="13" xfId="2" applyFont="1" applyFill="1" applyBorder="1" applyAlignment="1">
      <alignment horizontal="center" vertical="center" textRotation="255"/>
    </xf>
    <xf numFmtId="0" fontId="2" fillId="0" borderId="75" xfId="2" applyFont="1" applyBorder="1" applyAlignment="1">
      <alignment vertical="center" wrapText="1"/>
    </xf>
    <xf numFmtId="0" fontId="4" fillId="0" borderId="75" xfId="2" applyFont="1" applyBorder="1" applyAlignment="1">
      <alignment vertical="center"/>
    </xf>
    <xf numFmtId="0" fontId="20" fillId="0" borderId="0" xfId="2" applyFont="1" applyFill="1" applyBorder="1" applyAlignment="1">
      <alignment horizontal="left" vertical="center" wrapText="1"/>
    </xf>
    <xf numFmtId="0" fontId="4" fillId="0" borderId="69" xfId="2" applyFont="1" applyBorder="1" applyAlignment="1">
      <alignment horizontal="center" vertical="center"/>
    </xf>
    <xf numFmtId="0" fontId="5" fillId="0" borderId="0" xfId="2" applyFont="1" applyBorder="1" applyAlignment="1">
      <alignment horizontal="center" vertical="center"/>
    </xf>
    <xf numFmtId="14" fontId="41" fillId="7" borderId="13" xfId="2" applyNumberFormat="1" applyFont="1" applyFill="1" applyBorder="1" applyAlignment="1">
      <alignment horizontal="center" vertical="center"/>
    </xf>
    <xf numFmtId="14" fontId="41" fillId="7" borderId="0" xfId="2" applyNumberFormat="1" applyFont="1" applyFill="1" applyBorder="1" applyAlignment="1">
      <alignment horizontal="center" vertical="center"/>
    </xf>
    <xf numFmtId="14" fontId="41" fillId="7" borderId="19" xfId="2" applyNumberFormat="1" applyFont="1" applyFill="1" applyBorder="1" applyAlignment="1">
      <alignment horizontal="center" vertical="center"/>
    </xf>
    <xf numFmtId="0" fontId="18" fillId="0" borderId="73"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74" xfId="2" applyFont="1" applyBorder="1" applyAlignment="1">
      <alignment horizontal="center" vertical="center" wrapText="1"/>
    </xf>
    <xf numFmtId="178" fontId="4" fillId="3" borderId="1" xfId="2" applyNumberFormat="1" applyFont="1" applyFill="1" applyBorder="1" applyAlignment="1">
      <alignment vertical="center"/>
    </xf>
    <xf numFmtId="178" fontId="4" fillId="3" borderId="2" xfId="2" applyNumberFormat="1" applyFont="1" applyFill="1" applyBorder="1" applyAlignment="1">
      <alignment vertical="center"/>
    </xf>
    <xf numFmtId="178" fontId="4" fillId="3" borderId="3" xfId="2" applyNumberFormat="1" applyFont="1" applyFill="1" applyBorder="1" applyAlignment="1">
      <alignment vertical="center"/>
    </xf>
    <xf numFmtId="178" fontId="4" fillId="3" borderId="13" xfId="2" applyNumberFormat="1" applyFont="1" applyFill="1" applyBorder="1" applyAlignment="1">
      <alignment vertical="center"/>
    </xf>
    <xf numFmtId="178" fontId="4" fillId="3" borderId="0" xfId="2" applyNumberFormat="1" applyFont="1" applyFill="1" applyBorder="1" applyAlignment="1">
      <alignment vertical="center"/>
    </xf>
    <xf numFmtId="178" fontId="4" fillId="3" borderId="19" xfId="2" applyNumberFormat="1" applyFont="1" applyFill="1" applyBorder="1" applyAlignment="1">
      <alignment vertical="center"/>
    </xf>
    <xf numFmtId="178" fontId="4" fillId="3" borderId="4" xfId="2" applyNumberFormat="1" applyFont="1" applyFill="1" applyBorder="1" applyAlignment="1">
      <alignment vertical="center"/>
    </xf>
    <xf numFmtId="178" fontId="4" fillId="3" borderId="5" xfId="2" applyNumberFormat="1" applyFont="1" applyFill="1" applyBorder="1" applyAlignment="1">
      <alignment vertical="center"/>
    </xf>
    <xf numFmtId="178" fontId="4" fillId="3" borderId="6" xfId="2" applyNumberFormat="1" applyFont="1" applyFill="1" applyBorder="1" applyAlignment="1">
      <alignment vertical="center"/>
    </xf>
    <xf numFmtId="0" fontId="4" fillId="3" borderId="13" xfId="2" applyFont="1" applyFill="1" applyBorder="1" applyAlignment="1">
      <alignment horizontal="left" vertical="center" wrapText="1"/>
    </xf>
    <xf numFmtId="0" fontId="4" fillId="3" borderId="0" xfId="2" applyFont="1" applyFill="1" applyBorder="1" applyAlignment="1">
      <alignment horizontal="center" vertical="center"/>
    </xf>
    <xf numFmtId="0" fontId="4" fillId="3" borderId="19" xfId="2" applyFont="1" applyFill="1" applyBorder="1" applyAlignment="1">
      <alignment horizontal="center" vertical="center"/>
    </xf>
    <xf numFmtId="0" fontId="16" fillId="0" borderId="84" xfId="2" applyFont="1" applyBorder="1" applyAlignment="1">
      <alignment horizontal="left" vertical="center" wrapText="1"/>
    </xf>
    <xf numFmtId="0" fontId="16" fillId="0" borderId="8" xfId="2" applyFont="1" applyBorder="1" applyAlignment="1">
      <alignment horizontal="left" vertical="center" wrapText="1"/>
    </xf>
    <xf numFmtId="0" fontId="16" fillId="0" borderId="85" xfId="2" applyFont="1" applyBorder="1" applyAlignment="1">
      <alignment horizontal="left" vertical="center" wrapText="1"/>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13" xfId="2" applyNumberFormat="1" applyFont="1" applyFill="1" applyBorder="1" applyAlignment="1">
      <alignment horizontal="center" vertical="center"/>
    </xf>
    <xf numFmtId="14" fontId="4" fillId="3" borderId="0" xfId="2" applyNumberFormat="1" applyFont="1" applyFill="1" applyBorder="1" applyAlignment="1">
      <alignment horizontal="center" vertical="center"/>
    </xf>
    <xf numFmtId="14" fontId="4" fillId="3" borderId="19"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16" fillId="0" borderId="79" xfId="2" applyFont="1" applyBorder="1" applyAlignment="1">
      <alignment horizontal="left" vertical="center" wrapText="1"/>
    </xf>
    <xf numFmtId="0" fontId="16" fillId="0" borderId="0" xfId="2" applyFont="1" applyBorder="1" applyAlignment="1">
      <alignment horizontal="left" vertical="center" wrapText="1"/>
    </xf>
    <xf numFmtId="0" fontId="16" fillId="0" borderId="80" xfId="2" applyFont="1" applyBorder="1" applyAlignment="1">
      <alignment horizontal="left" vertical="center" wrapText="1"/>
    </xf>
    <xf numFmtId="0" fontId="16" fillId="0" borderId="81" xfId="2" applyFont="1" applyBorder="1" applyAlignment="1">
      <alignment horizontal="left" vertical="center" wrapText="1"/>
    </xf>
    <xf numFmtId="0" fontId="16" fillId="0" borderId="82" xfId="2" applyFont="1" applyBorder="1" applyAlignment="1">
      <alignment horizontal="left" vertical="center" wrapText="1"/>
    </xf>
    <xf numFmtId="0" fontId="16" fillId="0" borderId="83" xfId="2" applyFont="1" applyBorder="1" applyAlignment="1">
      <alignment horizontal="left" vertical="center" wrapText="1"/>
    </xf>
    <xf numFmtId="14" fontId="2" fillId="3" borderId="1" xfId="2" applyNumberFormat="1" applyFont="1" applyFill="1" applyBorder="1" applyAlignment="1">
      <alignment vertical="center" shrinkToFit="1"/>
    </xf>
    <xf numFmtId="14" fontId="4" fillId="3" borderId="2" xfId="2" applyNumberFormat="1" applyFont="1" applyFill="1" applyBorder="1" applyAlignment="1">
      <alignment vertical="center" shrinkToFit="1"/>
    </xf>
    <xf numFmtId="14" fontId="4" fillId="3" borderId="3" xfId="2" applyNumberFormat="1" applyFont="1" applyFill="1" applyBorder="1" applyAlignment="1">
      <alignment vertical="center" shrinkToFit="1"/>
    </xf>
    <xf numFmtId="14" fontId="4" fillId="3" borderId="4" xfId="2" applyNumberFormat="1" applyFont="1" applyFill="1" applyBorder="1" applyAlignment="1">
      <alignment vertical="center" shrinkToFit="1"/>
    </xf>
    <xf numFmtId="14" fontId="4" fillId="3" borderId="5" xfId="2" applyNumberFormat="1" applyFont="1" applyFill="1" applyBorder="1" applyAlignment="1">
      <alignment vertical="center" shrinkToFit="1"/>
    </xf>
    <xf numFmtId="14" fontId="4" fillId="3" borderId="6" xfId="2" applyNumberFormat="1" applyFont="1" applyFill="1" applyBorder="1" applyAlignment="1">
      <alignment vertical="center" shrinkToFit="1"/>
    </xf>
    <xf numFmtId="0" fontId="2" fillId="3" borderId="1" xfId="2" applyFont="1" applyFill="1" applyBorder="1" applyAlignment="1">
      <alignment horizontal="left" vertical="top" wrapText="1"/>
    </xf>
    <xf numFmtId="0" fontId="4" fillId="3" borderId="2" xfId="2" applyFont="1" applyFill="1" applyBorder="1" applyAlignment="1">
      <alignment horizontal="left" vertical="top" wrapText="1"/>
    </xf>
    <xf numFmtId="0" fontId="4" fillId="3" borderId="3" xfId="2" applyFont="1" applyFill="1" applyBorder="1" applyAlignment="1">
      <alignment horizontal="left" vertical="top" wrapText="1"/>
    </xf>
    <xf numFmtId="0" fontId="4" fillId="3" borderId="13" xfId="2" applyFont="1" applyFill="1" applyBorder="1" applyAlignment="1">
      <alignment horizontal="left" vertical="top" wrapText="1"/>
    </xf>
    <xf numFmtId="0" fontId="4" fillId="3" borderId="0" xfId="2" applyFont="1" applyFill="1" applyBorder="1" applyAlignment="1">
      <alignment horizontal="left" vertical="top" wrapText="1"/>
    </xf>
    <xf numFmtId="0" fontId="4" fillId="3" borderId="19" xfId="2" applyFont="1" applyFill="1" applyBorder="1" applyAlignment="1">
      <alignment horizontal="left" vertical="top" wrapText="1"/>
    </xf>
    <xf numFmtId="0" fontId="4" fillId="3" borderId="4" xfId="2" applyFont="1" applyFill="1" applyBorder="1" applyAlignment="1">
      <alignment horizontal="left" vertical="top" wrapText="1"/>
    </xf>
    <xf numFmtId="0" fontId="4" fillId="3" borderId="5" xfId="2" applyFont="1" applyFill="1" applyBorder="1" applyAlignment="1">
      <alignment horizontal="left" vertical="top" wrapText="1"/>
    </xf>
    <xf numFmtId="0" fontId="4" fillId="3" borderId="6" xfId="2" applyFont="1" applyFill="1" applyBorder="1" applyAlignment="1">
      <alignment horizontal="left" vertical="top" wrapText="1"/>
    </xf>
    <xf numFmtId="0" fontId="38" fillId="0" borderId="0" xfId="2" applyFont="1" applyBorder="1" applyAlignment="1">
      <alignment horizontal="center" vertical="center"/>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0" fontId="14" fillId="3" borderId="1"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22" fillId="0" borderId="13" xfId="2" applyFont="1" applyBorder="1" applyAlignment="1">
      <alignment horizontal="left" vertical="center" wrapText="1"/>
    </xf>
    <xf numFmtId="0" fontId="22" fillId="0" borderId="0" xfId="2" applyFont="1" applyBorder="1" applyAlignment="1">
      <alignment horizontal="left" vertical="center" wrapText="1"/>
    </xf>
    <xf numFmtId="14" fontId="2" fillId="3" borderId="1" xfId="2" applyNumberFormat="1" applyFont="1" applyFill="1" applyBorder="1" applyAlignment="1">
      <alignment horizontal="left" vertical="center"/>
    </xf>
    <xf numFmtId="0" fontId="22" fillId="0" borderId="0" xfId="2" applyFont="1" applyBorder="1" applyAlignment="1">
      <alignment horizontal="center" vertical="center" shrinkToFit="1"/>
    </xf>
    <xf numFmtId="0" fontId="22" fillId="3" borderId="7" xfId="2" applyFont="1" applyFill="1" applyBorder="1" applyAlignment="1">
      <alignment horizontal="left" vertical="center" wrapText="1"/>
    </xf>
    <xf numFmtId="0" fontId="22" fillId="3" borderId="8" xfId="2" applyFont="1" applyFill="1" applyBorder="1" applyAlignment="1">
      <alignment horizontal="left" vertical="center" wrapText="1"/>
    </xf>
    <xf numFmtId="0" fontId="22" fillId="3" borderId="9" xfId="2" applyFont="1" applyFill="1" applyBorder="1" applyAlignment="1">
      <alignment horizontal="left" vertical="center" wrapText="1"/>
    </xf>
    <xf numFmtId="0" fontId="22" fillId="3" borderId="15" xfId="2" applyFont="1" applyFill="1" applyBorder="1" applyAlignment="1">
      <alignment horizontal="left" vertical="center" wrapText="1"/>
    </xf>
    <xf numFmtId="0" fontId="22" fillId="3" borderId="16" xfId="2" applyFont="1" applyFill="1" applyBorder="1" applyAlignment="1">
      <alignment horizontal="left" vertical="center" wrapText="1"/>
    </xf>
    <xf numFmtId="0" fontId="22" fillId="3" borderId="17" xfId="2" applyFont="1" applyFill="1" applyBorder="1" applyAlignment="1">
      <alignment horizontal="left" vertical="center" wrapText="1"/>
    </xf>
    <xf numFmtId="0" fontId="22" fillId="0" borderId="0" xfId="2" applyFont="1" applyBorder="1" applyAlignment="1">
      <alignment horizontal="left" wrapText="1"/>
    </xf>
    <xf numFmtId="0" fontId="39" fillId="0" borderId="87" xfId="2" applyFont="1" applyBorder="1" applyAlignment="1">
      <alignment horizontal="center" vertical="center"/>
    </xf>
    <xf numFmtId="0" fontId="39" fillId="0" borderId="88" xfId="2" applyFont="1" applyBorder="1" applyAlignment="1">
      <alignment horizontal="center" vertical="center"/>
    </xf>
    <xf numFmtId="0" fontId="39" fillId="0" borderId="89" xfId="2" applyFont="1" applyBorder="1" applyAlignment="1">
      <alignment horizontal="center" vertical="center"/>
    </xf>
    <xf numFmtId="0" fontId="4" fillId="8" borderId="0" xfId="2" applyFont="1" applyFill="1" applyBorder="1" applyAlignment="1">
      <alignment horizontal="left" vertical="center" wrapText="1"/>
    </xf>
    <xf numFmtId="178" fontId="4" fillId="8" borderId="1" xfId="2" applyNumberFormat="1" applyFont="1" applyFill="1" applyBorder="1" applyAlignment="1">
      <alignment vertical="center"/>
    </xf>
    <xf numFmtId="178" fontId="4" fillId="8" borderId="2" xfId="2" applyNumberFormat="1" applyFont="1" applyFill="1" applyBorder="1" applyAlignment="1">
      <alignment vertical="center"/>
    </xf>
    <xf numFmtId="178" fontId="4" fillId="8" borderId="3" xfId="2" applyNumberFormat="1" applyFont="1" applyFill="1" applyBorder="1" applyAlignment="1">
      <alignment vertical="center"/>
    </xf>
    <xf numFmtId="178" fontId="4" fillId="8" borderId="13" xfId="2" applyNumberFormat="1" applyFont="1" applyFill="1" applyBorder="1" applyAlignment="1">
      <alignment vertical="center"/>
    </xf>
    <xf numFmtId="178" fontId="4" fillId="8" borderId="0" xfId="2" applyNumberFormat="1" applyFont="1" applyFill="1" applyBorder="1" applyAlignment="1">
      <alignment vertical="center"/>
    </xf>
    <xf numFmtId="178" fontId="4" fillId="8" borderId="19" xfId="2" applyNumberFormat="1" applyFont="1" applyFill="1" applyBorder="1" applyAlignment="1">
      <alignment vertical="center"/>
    </xf>
    <xf numFmtId="178" fontId="4" fillId="8" borderId="4" xfId="2" applyNumberFormat="1" applyFont="1" applyFill="1" applyBorder="1" applyAlignment="1">
      <alignment vertical="center"/>
    </xf>
    <xf numFmtId="178" fontId="4" fillId="8" borderId="5" xfId="2" applyNumberFormat="1" applyFont="1" applyFill="1" applyBorder="1" applyAlignment="1">
      <alignment vertical="center"/>
    </xf>
    <xf numFmtId="178" fontId="4" fillId="8" borderId="6" xfId="2" applyNumberFormat="1" applyFont="1" applyFill="1" applyBorder="1" applyAlignment="1">
      <alignment vertical="center"/>
    </xf>
    <xf numFmtId="0" fontId="4" fillId="8" borderId="13" xfId="2" applyFont="1" applyFill="1" applyBorder="1" applyAlignment="1">
      <alignment horizontal="left" vertical="center" wrapText="1"/>
    </xf>
    <xf numFmtId="0" fontId="4" fillId="8" borderId="19" xfId="2" applyFont="1" applyFill="1" applyBorder="1" applyAlignment="1">
      <alignment horizontal="left" vertical="center" wrapText="1"/>
    </xf>
    <xf numFmtId="178" fontId="4" fillId="8" borderId="1" xfId="2" applyNumberFormat="1" applyFont="1" applyFill="1" applyBorder="1" applyAlignment="1">
      <alignment horizontal="center" vertical="center"/>
    </xf>
    <xf numFmtId="178" fontId="4" fillId="8" borderId="2" xfId="2" applyNumberFormat="1" applyFont="1" applyFill="1" applyBorder="1" applyAlignment="1">
      <alignment horizontal="center" vertical="center"/>
    </xf>
    <xf numFmtId="178" fontId="4" fillId="8" borderId="3" xfId="2" applyNumberFormat="1" applyFont="1" applyFill="1" applyBorder="1" applyAlignment="1">
      <alignment horizontal="center" vertical="center"/>
    </xf>
    <xf numFmtId="178" fontId="4" fillId="8" borderId="13" xfId="2" applyNumberFormat="1" applyFont="1" applyFill="1" applyBorder="1" applyAlignment="1">
      <alignment horizontal="center" vertical="center"/>
    </xf>
    <xf numFmtId="178" fontId="4" fillId="8" borderId="0" xfId="2" applyNumberFormat="1" applyFont="1" applyFill="1" applyBorder="1" applyAlignment="1">
      <alignment horizontal="center" vertical="center"/>
    </xf>
    <xf numFmtId="178" fontId="4" fillId="8" borderId="19" xfId="2" applyNumberFormat="1" applyFont="1" applyFill="1" applyBorder="1" applyAlignment="1">
      <alignment horizontal="center" vertical="center"/>
    </xf>
    <xf numFmtId="178" fontId="4" fillId="8" borderId="4" xfId="2" applyNumberFormat="1" applyFont="1" applyFill="1" applyBorder="1" applyAlignment="1">
      <alignment horizontal="center" vertical="center"/>
    </xf>
    <xf numFmtId="178" fontId="4" fillId="8" borderId="5" xfId="2" applyNumberFormat="1" applyFont="1" applyFill="1" applyBorder="1" applyAlignment="1">
      <alignment horizontal="center" vertical="center"/>
    </xf>
    <xf numFmtId="178" fontId="4" fillId="8" borderId="6" xfId="2" applyNumberFormat="1" applyFont="1" applyFill="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178" fontId="5" fillId="0" borderId="51" xfId="2" applyNumberFormat="1" applyFont="1" applyBorder="1" applyAlignment="1">
      <alignment horizontal="center" vertical="center"/>
    </xf>
    <xf numFmtId="178" fontId="5" fillId="0" borderId="52" xfId="2" applyNumberFormat="1" applyFont="1" applyBorder="1" applyAlignment="1">
      <alignment horizontal="center" vertical="center"/>
    </xf>
    <xf numFmtId="178" fontId="5" fillId="0" borderId="53" xfId="2" applyNumberFormat="1" applyFont="1" applyBorder="1" applyAlignment="1">
      <alignment horizontal="center" vertical="center"/>
    </xf>
    <xf numFmtId="178" fontId="5" fillId="0" borderId="54" xfId="2" applyNumberFormat="1" applyFont="1" applyBorder="1" applyAlignment="1">
      <alignment horizontal="center" vertical="center"/>
    </xf>
    <xf numFmtId="178" fontId="5" fillId="0" borderId="0" xfId="2" applyNumberFormat="1" applyFont="1" applyBorder="1" applyAlignment="1">
      <alignment horizontal="center" vertical="center"/>
    </xf>
    <xf numFmtId="178" fontId="5" fillId="0" borderId="55" xfId="2" applyNumberFormat="1" applyFont="1" applyBorder="1" applyAlignment="1">
      <alignment horizontal="center" vertical="center"/>
    </xf>
    <xf numFmtId="178" fontId="5" fillId="0" borderId="56" xfId="2" applyNumberFormat="1" applyFont="1" applyBorder="1" applyAlignment="1">
      <alignment horizontal="center" vertical="center"/>
    </xf>
    <xf numFmtId="178" fontId="5" fillId="0" borderId="57" xfId="2" applyNumberFormat="1" applyFont="1" applyBorder="1" applyAlignment="1">
      <alignment horizontal="center" vertical="center"/>
    </xf>
    <xf numFmtId="178" fontId="5" fillId="0" borderId="58" xfId="2" applyNumberFormat="1" applyFont="1" applyBorder="1" applyAlignment="1">
      <alignment horizontal="center" vertical="center"/>
    </xf>
    <xf numFmtId="0" fontId="4" fillId="8" borderId="13" xfId="2" applyFont="1" applyFill="1" applyBorder="1" applyAlignment="1">
      <alignment horizontal="center" vertical="center"/>
    </xf>
    <xf numFmtId="0" fontId="4" fillId="8" borderId="19" xfId="2" applyFont="1" applyFill="1" applyBorder="1" applyAlignment="1">
      <alignment horizontal="center" vertical="center"/>
    </xf>
    <xf numFmtId="0" fontId="4" fillId="3" borderId="13" xfId="2" applyFont="1" applyFill="1" applyBorder="1" applyAlignment="1">
      <alignment horizontal="center"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14" fontId="4" fillId="0" borderId="1" xfId="2" applyNumberFormat="1" applyFont="1" applyFill="1" applyBorder="1" applyAlignment="1">
      <alignment horizontal="center" vertical="center"/>
    </xf>
    <xf numFmtId="14" fontId="4" fillId="0" borderId="2" xfId="2" applyNumberFormat="1" applyFont="1" applyFill="1" applyBorder="1" applyAlignment="1">
      <alignment horizontal="center" vertical="center"/>
    </xf>
    <xf numFmtId="14" fontId="4" fillId="0" borderId="3" xfId="2" applyNumberFormat="1" applyFont="1" applyFill="1" applyBorder="1" applyAlignment="1">
      <alignment horizontal="center" vertical="center"/>
    </xf>
    <xf numFmtId="14" fontId="4" fillId="0" borderId="13" xfId="2" applyNumberFormat="1" applyFont="1" applyFill="1" applyBorder="1" applyAlignment="1">
      <alignment horizontal="center" vertical="center"/>
    </xf>
    <xf numFmtId="14" fontId="4" fillId="0" borderId="0" xfId="2" applyNumberFormat="1" applyFont="1" applyFill="1" applyBorder="1" applyAlignment="1">
      <alignment horizontal="center" vertical="center"/>
    </xf>
    <xf numFmtId="14" fontId="4" fillId="0" borderId="19" xfId="2" applyNumberFormat="1" applyFont="1" applyFill="1" applyBorder="1" applyAlignment="1">
      <alignment horizontal="center" vertical="center"/>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3" borderId="71" xfId="2" applyNumberFormat="1" applyFont="1" applyFill="1" applyBorder="1" applyAlignment="1">
      <alignment horizontal="center" vertical="center"/>
    </xf>
    <xf numFmtId="0" fontId="4" fillId="3" borderId="72" xfId="2" applyNumberFormat="1" applyFont="1" applyFill="1" applyBorder="1" applyAlignment="1">
      <alignment horizontal="center" vertical="center"/>
    </xf>
    <xf numFmtId="0" fontId="4" fillId="3" borderId="1" xfId="2" applyNumberFormat="1" applyFont="1" applyFill="1" applyBorder="1" applyAlignment="1">
      <alignment horizontal="center" vertical="center"/>
    </xf>
    <xf numFmtId="0" fontId="4" fillId="3" borderId="73"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74" xfId="2" applyNumberFormat="1" applyFont="1" applyFill="1" applyBorder="1" applyAlignment="1">
      <alignment horizontal="center" vertical="center"/>
    </xf>
    <xf numFmtId="0" fontId="4" fillId="6" borderId="0" xfId="2" applyFont="1" applyFill="1" applyBorder="1" applyAlignment="1">
      <alignment horizontal="left" vertical="center"/>
    </xf>
    <xf numFmtId="0" fontId="4" fillId="0" borderId="0" xfId="2" applyFont="1" applyBorder="1" applyAlignment="1">
      <alignment horizontal="left" vertical="center" wrapText="1"/>
    </xf>
    <xf numFmtId="0" fontId="4" fillId="0" borderId="99" xfId="2" applyFont="1" applyBorder="1" applyAlignment="1">
      <alignment horizontal="left" vertical="center" wrapText="1"/>
    </xf>
    <xf numFmtId="0" fontId="4" fillId="0" borderId="43" xfId="2" applyFont="1" applyBorder="1" applyAlignment="1">
      <alignment horizontal="left" vertical="center" wrapText="1"/>
    </xf>
    <xf numFmtId="0" fontId="4" fillId="0" borderId="100" xfId="2" applyFont="1" applyBorder="1" applyAlignment="1">
      <alignment horizontal="left" vertical="center" wrapText="1"/>
    </xf>
    <xf numFmtId="0" fontId="4" fillId="0" borderId="101" xfId="2" applyFont="1" applyBorder="1" applyAlignment="1">
      <alignment horizontal="left" vertical="center" wrapText="1"/>
    </xf>
    <xf numFmtId="0" fontId="4" fillId="0" borderId="40" xfId="2" applyFont="1" applyBorder="1" applyAlignment="1">
      <alignment horizontal="left" vertical="center" wrapText="1"/>
    </xf>
    <xf numFmtId="0" fontId="4" fillId="0" borderId="102" xfId="2" applyFont="1" applyBorder="1" applyAlignment="1">
      <alignment horizontal="left" vertical="center" wrapText="1"/>
    </xf>
    <xf numFmtId="0" fontId="2" fillId="0" borderId="29" xfId="2" applyFont="1" applyBorder="1" applyAlignment="1">
      <alignment horizontal="center" vertical="center"/>
    </xf>
    <xf numFmtId="0" fontId="4" fillId="0" borderId="29" xfId="2" applyFont="1" applyBorder="1" applyAlignment="1">
      <alignment horizontal="center" vertical="center"/>
    </xf>
    <xf numFmtId="178" fontId="2" fillId="0" borderId="29" xfId="2" applyNumberFormat="1" applyFont="1" applyBorder="1" applyAlignment="1">
      <alignment horizontal="left" vertical="center" wrapText="1"/>
    </xf>
    <xf numFmtId="178" fontId="4" fillId="0" borderId="29" xfId="2" applyNumberFormat="1" applyFont="1" applyBorder="1" applyAlignment="1">
      <alignment horizontal="left" vertical="center" wrapText="1"/>
    </xf>
    <xf numFmtId="0" fontId="4" fillId="0" borderId="29" xfId="2" applyFont="1" applyBorder="1" applyAlignment="1">
      <alignment horizontal="left" vertical="center" wrapText="1"/>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13" xfId="2" applyNumberFormat="1" applyFont="1" applyFill="1" applyBorder="1" applyAlignment="1">
      <alignment horizontal="left" vertical="center"/>
    </xf>
    <xf numFmtId="0" fontId="4" fillId="3" borderId="0" xfId="2" applyNumberFormat="1" applyFont="1" applyFill="1" applyBorder="1" applyAlignment="1">
      <alignment horizontal="left" vertical="center"/>
    </xf>
    <xf numFmtId="0" fontId="4" fillId="3" borderId="19"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0" fontId="33" fillId="0" borderId="0" xfId="2" applyFont="1" applyBorder="1" applyAlignment="1">
      <alignmen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shrinkToFit="1"/>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33" fillId="7" borderId="2" xfId="2" applyFont="1" applyFill="1" applyBorder="1" applyAlignment="1">
      <alignment horizontal="center" vertical="center" textRotation="255"/>
    </xf>
    <xf numFmtId="0" fontId="33" fillId="7" borderId="0" xfId="2" applyFont="1" applyFill="1" applyBorder="1" applyAlignment="1">
      <alignment horizontal="center" vertical="center" textRotation="255"/>
    </xf>
    <xf numFmtId="0" fontId="36" fillId="2" borderId="87" xfId="1" applyFont="1" applyFill="1" applyBorder="1" applyAlignment="1">
      <alignment horizontal="center" vertical="center"/>
    </xf>
    <xf numFmtId="0" fontId="36" fillId="2" borderId="88" xfId="1" applyFont="1" applyFill="1" applyBorder="1" applyAlignment="1">
      <alignment horizontal="center" vertical="center"/>
    </xf>
    <xf numFmtId="0" fontId="36" fillId="2" borderId="89" xfId="1" applyFont="1" applyFill="1" applyBorder="1" applyAlignment="1">
      <alignment horizontal="center" vertical="center"/>
    </xf>
    <xf numFmtId="49" fontId="22" fillId="0" borderId="41" xfId="2" applyNumberFormat="1" applyFont="1" applyFill="1" applyBorder="1" applyAlignment="1">
      <alignment horizontal="left" vertical="center" wrapText="1"/>
    </xf>
    <xf numFmtId="49" fontId="22" fillId="0" borderId="46" xfId="2" applyNumberFormat="1" applyFont="1" applyFill="1" applyBorder="1" applyAlignment="1">
      <alignment horizontal="left" vertical="center" wrapText="1"/>
    </xf>
    <xf numFmtId="49" fontId="22" fillId="0" borderId="0" xfId="2" applyNumberFormat="1" applyFont="1" applyFill="1" applyBorder="1" applyAlignment="1">
      <alignment horizontal="left" vertical="center"/>
    </xf>
    <xf numFmtId="49" fontId="22" fillId="0" borderId="0" xfId="2" applyNumberFormat="1" applyFont="1" applyFill="1" applyBorder="1" applyAlignment="1">
      <alignment horizontal="center" vertical="center"/>
    </xf>
    <xf numFmtId="49" fontId="22" fillId="0" borderId="39" xfId="2" applyNumberFormat="1" applyFont="1" applyFill="1" applyBorder="1" applyAlignment="1">
      <alignment horizontal="center" vertical="center"/>
    </xf>
    <xf numFmtId="0" fontId="22" fillId="0" borderId="0" xfId="2" applyFont="1" applyFill="1" applyBorder="1" applyAlignment="1">
      <alignment horizontal="center" vertical="center" shrinkToFit="1"/>
    </xf>
    <xf numFmtId="0" fontId="23" fillId="0" borderId="1" xfId="1" applyFont="1" applyBorder="1" applyAlignment="1">
      <alignment horizontal="center" vertical="center" textRotation="255"/>
    </xf>
    <xf numFmtId="0" fontId="23" fillId="0" borderId="2" xfId="1" applyFont="1" applyBorder="1" applyAlignment="1">
      <alignment horizontal="center" vertical="center" textRotation="255"/>
    </xf>
    <xf numFmtId="0" fontId="23" fillId="0" borderId="66" xfId="1" applyFont="1" applyBorder="1" applyAlignment="1">
      <alignment horizontal="center" vertical="center" textRotation="255"/>
    </xf>
    <xf numFmtId="0" fontId="23" fillId="0" borderId="13" xfId="1" applyFont="1" applyBorder="1" applyAlignment="1">
      <alignment horizontal="center" vertical="center" textRotation="255"/>
    </xf>
    <xf numFmtId="0" fontId="23" fillId="0" borderId="0" xfId="1" applyFont="1" applyBorder="1" applyAlignment="1">
      <alignment horizontal="center" vertical="center" textRotation="255"/>
    </xf>
    <xf numFmtId="0" fontId="23" fillId="0" borderId="39" xfId="1" applyFont="1" applyBorder="1" applyAlignment="1">
      <alignment horizontal="center" vertical="center" textRotation="255"/>
    </xf>
    <xf numFmtId="0" fontId="23" fillId="0" borderId="4" xfId="1" applyFont="1" applyBorder="1" applyAlignment="1">
      <alignment horizontal="center" vertical="center" textRotation="255"/>
    </xf>
    <xf numFmtId="0" fontId="23" fillId="0" borderId="5" xfId="1" applyFont="1" applyBorder="1" applyAlignment="1">
      <alignment horizontal="center" vertical="center" textRotation="255"/>
    </xf>
    <xf numFmtId="0" fontId="23" fillId="0" borderId="86" xfId="1" applyFont="1" applyBorder="1" applyAlignment="1">
      <alignment horizontal="center" vertical="center" textRotation="255"/>
    </xf>
    <xf numFmtId="0" fontId="23" fillId="0" borderId="27" xfId="1" applyFont="1" applyBorder="1" applyAlignment="1">
      <alignment horizontal="center" vertical="center" textRotation="255"/>
    </xf>
    <xf numFmtId="0" fontId="23" fillId="0" borderId="28" xfId="1" applyFont="1" applyBorder="1" applyAlignment="1">
      <alignment horizontal="center" vertical="center" textRotation="255"/>
    </xf>
    <xf numFmtId="0" fontId="23" fillId="0" borderId="49" xfId="1" applyFont="1" applyBorder="1" applyAlignment="1">
      <alignment horizontal="center" vertical="center" textRotation="255"/>
    </xf>
    <xf numFmtId="49" fontId="14" fillId="0" borderId="34"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14" fillId="0" borderId="31" xfId="2" applyNumberFormat="1" applyFont="1" applyFill="1" applyBorder="1" applyAlignment="1">
      <alignment horizontal="center" vertical="center"/>
    </xf>
    <xf numFmtId="49" fontId="22" fillId="0" borderId="28" xfId="2" applyNumberFormat="1" applyFont="1" applyFill="1" applyBorder="1" applyAlignment="1">
      <alignment horizontal="center" vertical="center" wrapText="1"/>
    </xf>
    <xf numFmtId="49" fontId="22" fillId="0" borderId="0" xfId="2" applyNumberFormat="1" applyFont="1" applyFill="1" applyBorder="1" applyAlignment="1">
      <alignment horizontal="center" vertical="center" wrapText="1"/>
    </xf>
    <xf numFmtId="0" fontId="22" fillId="0" borderId="28" xfId="2" applyNumberFormat="1" applyFont="1" applyFill="1" applyBorder="1" applyAlignment="1">
      <alignment horizontal="left" vertical="center"/>
    </xf>
    <xf numFmtId="0" fontId="22" fillId="0" borderId="0" xfId="2" applyNumberFormat="1" applyFont="1" applyFill="1" applyBorder="1" applyAlignment="1">
      <alignment horizontal="left" vertical="center"/>
    </xf>
    <xf numFmtId="49" fontId="22" fillId="0" borderId="93" xfId="2" applyNumberFormat="1" applyFont="1" applyFill="1" applyBorder="1" applyAlignment="1">
      <alignment horizontal="left"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5" fillId="0" borderId="5" xfId="2" applyNumberFormat="1" applyFont="1" applyFill="1" applyBorder="1" applyAlignment="1">
      <alignment horizontal="center" vertical="center" wrapText="1"/>
    </xf>
    <xf numFmtId="0" fontId="25" fillId="0" borderId="35" xfId="2" applyNumberFormat="1" applyFont="1" applyFill="1" applyBorder="1" applyAlignment="1">
      <alignment horizontal="center" vertical="center"/>
    </xf>
    <xf numFmtId="0" fontId="25" fillId="0" borderId="34" xfId="2" applyNumberFormat="1" applyFont="1" applyFill="1" applyBorder="1" applyAlignment="1">
      <alignment horizontal="center" vertical="center"/>
    </xf>
    <xf numFmtId="0" fontId="25" fillId="0" borderId="28"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0" fontId="25" fillId="0" borderId="30" xfId="2" applyNumberFormat="1" applyFont="1" applyFill="1" applyBorder="1" applyAlignment="1">
      <alignment horizontal="center" vertical="center"/>
    </xf>
    <xf numFmtId="0" fontId="25" fillId="0" borderId="31" xfId="2" applyNumberFormat="1" applyFont="1" applyFill="1" applyBorder="1" applyAlignment="1">
      <alignment horizontal="center" vertical="center"/>
    </xf>
    <xf numFmtId="0" fontId="14" fillId="0" borderId="1" xfId="2" applyFont="1" applyBorder="1" applyAlignment="1">
      <alignment horizontal="left" vertical="top" wrapText="1"/>
    </xf>
    <xf numFmtId="0" fontId="14" fillId="0" borderId="2" xfId="2" applyFont="1" applyBorder="1" applyAlignment="1">
      <alignment horizontal="left" vertical="top" wrapText="1"/>
    </xf>
    <xf numFmtId="0" fontId="14" fillId="0" borderId="3" xfId="2" applyFont="1" applyBorder="1" applyAlignment="1">
      <alignment horizontal="left" vertical="top" wrapText="1"/>
    </xf>
    <xf numFmtId="0" fontId="14" fillId="0" borderId="13" xfId="2" applyFont="1" applyBorder="1" applyAlignment="1">
      <alignment horizontal="left" vertical="top" wrapText="1"/>
    </xf>
    <xf numFmtId="0" fontId="14" fillId="0" borderId="0" xfId="2" applyFont="1" applyBorder="1" applyAlignment="1">
      <alignment horizontal="left" vertical="top" wrapText="1"/>
    </xf>
    <xf numFmtId="0" fontId="14" fillId="0" borderId="19" xfId="2" applyFont="1" applyBorder="1" applyAlignment="1">
      <alignment horizontal="left" vertical="top" wrapText="1"/>
    </xf>
    <xf numFmtId="0" fontId="14" fillId="0" borderId="4" xfId="2" applyFont="1" applyBorder="1" applyAlignment="1">
      <alignment horizontal="left" vertical="top" wrapText="1"/>
    </xf>
    <xf numFmtId="0" fontId="14" fillId="0" borderId="5" xfId="2" applyFont="1" applyBorder="1" applyAlignment="1">
      <alignment horizontal="left" vertical="top" wrapText="1"/>
    </xf>
    <xf numFmtId="0" fontId="14" fillId="0" borderId="6" xfId="2" applyFont="1" applyBorder="1" applyAlignment="1">
      <alignment horizontal="left" vertical="top" wrapText="1"/>
    </xf>
    <xf numFmtId="0" fontId="20" fillId="0" borderId="0" xfId="3" applyFont="1" applyFill="1" applyBorder="1" applyAlignment="1">
      <alignment horizontal="left" vertical="center"/>
    </xf>
    <xf numFmtId="0" fontId="14" fillId="0" borderId="62" xfId="2" applyNumberFormat="1" applyFont="1" applyBorder="1" applyAlignment="1">
      <alignment horizontal="center" vertical="center"/>
    </xf>
    <xf numFmtId="0" fontId="14" fillId="0" borderId="61" xfId="2" applyNumberFormat="1" applyFont="1" applyBorder="1" applyAlignment="1">
      <alignment horizontal="center" vertical="center"/>
    </xf>
    <xf numFmtId="0" fontId="20" fillId="0" borderId="0" xfId="3" applyFont="1" applyFill="1" applyBorder="1" applyAlignment="1">
      <alignment horizontal="center" vertical="center" shrinkToFit="1"/>
    </xf>
    <xf numFmtId="0" fontId="20" fillId="0" borderId="29" xfId="2" applyFont="1" applyBorder="1" applyAlignment="1">
      <alignment horizontal="center" vertical="center"/>
    </xf>
    <xf numFmtId="0" fontId="7" fillId="0" borderId="0" xfId="1" applyFont="1" applyFill="1" applyAlignment="1">
      <alignment horizontal="center" vertical="center"/>
    </xf>
    <xf numFmtId="0" fontId="5" fillId="0" borderId="0" xfId="3" quotePrefix="1" applyFont="1" applyFill="1" applyAlignment="1">
      <alignment horizontal="left"/>
    </xf>
    <xf numFmtId="49" fontId="14" fillId="9" borderId="1" xfId="2" applyNumberFormat="1" applyFont="1" applyFill="1" applyBorder="1" applyAlignment="1">
      <alignment horizontal="center" vertical="center" wrapText="1"/>
    </xf>
    <xf numFmtId="49" fontId="14" fillId="9" borderId="2" xfId="2" applyNumberFormat="1" applyFont="1" applyFill="1" applyBorder="1" applyAlignment="1">
      <alignment horizontal="center" vertical="center" wrapText="1"/>
    </xf>
    <xf numFmtId="49" fontId="14" fillId="9" borderId="18" xfId="2" applyNumberFormat="1" applyFont="1" applyFill="1" applyBorder="1" applyAlignment="1">
      <alignment horizontal="center" vertical="center" wrapText="1"/>
    </xf>
    <xf numFmtId="49" fontId="14" fillId="9" borderId="13" xfId="2" applyNumberFormat="1" applyFont="1" applyFill="1" applyBorder="1" applyAlignment="1">
      <alignment horizontal="center" vertical="center" wrapText="1"/>
    </xf>
    <xf numFmtId="49" fontId="14" fillId="9" borderId="0" xfId="2" applyNumberFormat="1" applyFont="1" applyFill="1" applyBorder="1" applyAlignment="1">
      <alignment horizontal="center" vertical="center" wrapText="1"/>
    </xf>
    <xf numFmtId="49" fontId="14" fillId="9" borderId="14" xfId="2" applyNumberFormat="1"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49" fontId="14" fillId="9" borderId="5" xfId="2" applyNumberFormat="1" applyFont="1" applyFill="1" applyBorder="1" applyAlignment="1">
      <alignment horizontal="center" vertical="center" wrapText="1"/>
    </xf>
    <xf numFmtId="49" fontId="14" fillId="9" borderId="20" xfId="2" applyNumberFormat="1" applyFont="1" applyFill="1" applyBorder="1" applyAlignment="1">
      <alignment horizontal="center" vertical="center" wrapText="1"/>
    </xf>
    <xf numFmtId="0" fontId="27" fillId="0" borderId="7" xfId="2" applyFont="1" applyFill="1" applyBorder="1" applyAlignment="1">
      <alignment horizontal="center" vertical="center" shrinkToFit="1"/>
    </xf>
    <xf numFmtId="0" fontId="27" fillId="0" borderId="8" xfId="2" applyFont="1" applyFill="1" applyBorder="1" applyAlignment="1">
      <alignment horizontal="center" vertical="center" shrinkToFit="1"/>
    </xf>
    <xf numFmtId="0" fontId="27" fillId="0" borderId="10" xfId="2" applyFont="1" applyFill="1" applyBorder="1" applyAlignment="1">
      <alignment horizontal="center" vertical="center" shrinkToFit="1"/>
    </xf>
    <xf numFmtId="0" fontId="27" fillId="0" borderId="0" xfId="2" applyFont="1" applyFill="1" applyBorder="1" applyAlignment="1">
      <alignment horizontal="center" vertical="center" shrinkToFit="1"/>
    </xf>
    <xf numFmtId="0" fontId="27" fillId="0" borderId="15" xfId="2" applyFont="1" applyFill="1" applyBorder="1" applyAlignment="1">
      <alignment horizontal="center" vertical="center" shrinkToFit="1"/>
    </xf>
    <xf numFmtId="0" fontId="27" fillId="0" borderId="16" xfId="2" applyFont="1" applyFill="1" applyBorder="1" applyAlignment="1">
      <alignment horizontal="center" vertical="center" shrinkToFit="1"/>
    </xf>
    <xf numFmtId="0" fontId="25" fillId="0" borderId="7" xfId="2" applyNumberFormat="1" applyFont="1" applyFill="1" applyBorder="1" applyAlignment="1">
      <alignment horizontal="center" vertical="center"/>
    </xf>
    <xf numFmtId="0" fontId="25" fillId="0" borderId="9" xfId="2" applyNumberFormat="1" applyFont="1" applyFill="1" applyBorder="1" applyAlignment="1">
      <alignment horizontal="center" vertical="center"/>
    </xf>
    <xf numFmtId="0" fontId="25" fillId="0" borderId="10" xfId="2" applyNumberFormat="1" applyFont="1" applyFill="1" applyBorder="1" applyAlignment="1">
      <alignment horizontal="center" vertical="center"/>
    </xf>
    <xf numFmtId="0" fontId="25" fillId="0" borderId="14" xfId="2" applyNumberFormat="1" applyFont="1" applyFill="1" applyBorder="1" applyAlignment="1">
      <alignment horizontal="center" vertical="center"/>
    </xf>
    <xf numFmtId="0" fontId="25" fillId="0" borderId="26" xfId="2" applyNumberFormat="1" applyFont="1" applyFill="1" applyBorder="1" applyAlignment="1">
      <alignment horizontal="center" vertical="center"/>
    </xf>
    <xf numFmtId="0" fontId="25" fillId="0" borderId="20" xfId="2" applyNumberFormat="1" applyFont="1" applyFill="1" applyBorder="1" applyAlignment="1">
      <alignment horizontal="center" vertical="center"/>
    </xf>
    <xf numFmtId="0" fontId="18" fillId="9" borderId="24" xfId="2" applyFont="1" applyFill="1" applyBorder="1" applyAlignment="1">
      <alignment horizontal="center" vertical="center" wrapText="1"/>
    </xf>
    <xf numFmtId="0" fontId="18" fillId="9" borderId="8" xfId="2" applyFont="1" applyFill="1" applyBorder="1" applyAlignment="1">
      <alignment horizontal="center" vertical="center" wrapText="1"/>
    </xf>
    <xf numFmtId="0" fontId="18" fillId="9" borderId="9" xfId="2" applyFont="1" applyFill="1" applyBorder="1" applyAlignment="1">
      <alignment horizontal="center" vertical="center" wrapText="1"/>
    </xf>
    <xf numFmtId="0" fontId="18" fillId="9" borderId="13" xfId="2" applyFont="1" applyFill="1" applyBorder="1" applyAlignment="1">
      <alignment horizontal="center" vertical="center" wrapText="1"/>
    </xf>
    <xf numFmtId="0" fontId="18" fillId="9" borderId="0" xfId="2" applyFont="1" applyFill="1" applyBorder="1" applyAlignment="1">
      <alignment horizontal="center" vertical="center" wrapText="1"/>
    </xf>
    <xf numFmtId="0" fontId="18" fillId="9" borderId="14" xfId="2" applyFont="1" applyFill="1" applyBorder="1" applyAlignment="1">
      <alignment horizontal="center" vertical="center" wrapText="1"/>
    </xf>
    <xf numFmtId="0" fontId="18" fillId="9" borderId="4" xfId="2" applyFont="1" applyFill="1" applyBorder="1" applyAlignment="1">
      <alignment horizontal="center" vertical="center" wrapText="1"/>
    </xf>
    <xf numFmtId="0" fontId="18" fillId="9" borderId="5" xfId="2" applyFont="1" applyFill="1" applyBorder="1" applyAlignment="1">
      <alignment horizontal="center" vertical="center" wrapText="1"/>
    </xf>
    <xf numFmtId="0" fontId="18" fillId="9" borderId="20" xfId="2" applyFont="1" applyFill="1" applyBorder="1" applyAlignment="1">
      <alignment horizontal="center" vertical="center" wrapText="1"/>
    </xf>
    <xf numFmtId="0" fontId="45" fillId="7" borderId="1" xfId="1" applyFont="1" applyFill="1" applyBorder="1" applyAlignment="1">
      <alignment horizontal="center" vertical="center" shrinkToFit="1"/>
    </xf>
    <xf numFmtId="0" fontId="45" fillId="7" borderId="2" xfId="1" applyFont="1" applyFill="1" applyBorder="1" applyAlignment="1">
      <alignment horizontal="center" vertical="center" shrinkToFit="1"/>
    </xf>
    <xf numFmtId="0" fontId="45" fillId="7" borderId="3" xfId="1" applyFont="1" applyFill="1" applyBorder="1" applyAlignment="1">
      <alignment horizontal="center" vertical="center" shrinkToFit="1"/>
    </xf>
    <xf numFmtId="0" fontId="45" fillId="7" borderId="4" xfId="1" applyFont="1" applyFill="1" applyBorder="1" applyAlignment="1">
      <alignment horizontal="center" vertical="center" shrinkToFit="1"/>
    </xf>
    <xf numFmtId="0" fontId="45" fillId="7" borderId="5" xfId="1" applyFont="1" applyFill="1" applyBorder="1" applyAlignment="1">
      <alignment horizontal="center" vertical="center" shrinkToFit="1"/>
    </xf>
    <xf numFmtId="0" fontId="45" fillId="7" borderId="6" xfId="1" applyFont="1" applyFill="1" applyBorder="1" applyAlignment="1">
      <alignment horizontal="center" vertical="center" shrinkToFit="1"/>
    </xf>
    <xf numFmtId="0" fontId="25" fillId="0" borderId="0" xfId="2" applyFont="1" applyFill="1" applyAlignment="1">
      <alignment horizontal="center" vertical="center" wrapText="1"/>
    </xf>
    <xf numFmtId="0" fontId="20" fillId="0" borderId="7"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5" xfId="2" applyFont="1" applyFill="1" applyBorder="1" applyAlignment="1">
      <alignment horizontal="center" vertical="center" shrinkToFit="1"/>
    </xf>
    <xf numFmtId="0" fontId="16" fillId="0" borderId="0" xfId="3" quotePrefix="1" applyFont="1" applyFill="1" applyAlignment="1">
      <alignment horizontal="left" vertical="center"/>
    </xf>
    <xf numFmtId="0" fontId="16" fillId="0" borderId="5" xfId="3" quotePrefix="1" applyFont="1" applyFill="1" applyBorder="1" applyAlignment="1">
      <alignment horizontal="left" vertical="center"/>
    </xf>
    <xf numFmtId="176" fontId="15" fillId="0" borderId="21" xfId="2" applyNumberFormat="1" applyFont="1" applyFill="1" applyBorder="1" applyAlignment="1">
      <alignment horizontal="center" vertical="center" shrinkToFit="1"/>
    </xf>
    <xf numFmtId="176" fontId="15" fillId="0" borderId="2"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shrinkToFit="1"/>
    </xf>
    <xf numFmtId="176" fontId="15" fillId="0" borderId="19" xfId="2" applyNumberFormat="1" applyFont="1" applyFill="1" applyBorder="1" applyAlignment="1">
      <alignment horizontal="center" vertical="center" shrinkToFit="1"/>
    </xf>
    <xf numFmtId="176" fontId="15" fillId="0" borderId="26"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177" fontId="27" fillId="0" borderId="21" xfId="2" applyNumberFormat="1" applyFont="1" applyFill="1" applyBorder="1" applyAlignment="1">
      <alignment horizontal="left" vertical="center" shrinkToFit="1"/>
    </xf>
    <xf numFmtId="177" fontId="27" fillId="0" borderId="2" xfId="2" applyNumberFormat="1" applyFont="1" applyFill="1" applyBorder="1" applyAlignment="1">
      <alignment horizontal="left" vertical="center" shrinkToFit="1"/>
    </xf>
    <xf numFmtId="177" fontId="27" fillId="0" borderId="3" xfId="2" applyNumberFormat="1" applyFont="1" applyFill="1" applyBorder="1" applyAlignment="1">
      <alignment horizontal="left" vertical="center" shrinkToFit="1"/>
    </xf>
    <xf numFmtId="177" fontId="27" fillId="0" borderId="10" xfId="2" applyNumberFormat="1" applyFont="1" applyFill="1" applyBorder="1" applyAlignment="1">
      <alignment horizontal="left" vertical="center" shrinkToFit="1"/>
    </xf>
    <xf numFmtId="177" fontId="27" fillId="0" borderId="0" xfId="2" applyNumberFormat="1" applyFont="1" applyFill="1" applyBorder="1" applyAlignment="1">
      <alignment horizontal="left" vertical="center" shrinkToFit="1"/>
    </xf>
    <xf numFmtId="177" fontId="27" fillId="0" borderId="19" xfId="2" applyNumberFormat="1" applyFont="1" applyFill="1" applyBorder="1" applyAlignment="1">
      <alignment horizontal="left" vertical="center" shrinkToFit="1"/>
    </xf>
    <xf numFmtId="177" fontId="27" fillId="0" borderId="15" xfId="2" applyNumberFormat="1" applyFont="1" applyFill="1" applyBorder="1" applyAlignment="1">
      <alignment horizontal="left" vertical="center" shrinkToFit="1"/>
    </xf>
    <xf numFmtId="177" fontId="27" fillId="0" borderId="16" xfId="2" applyNumberFormat="1" applyFont="1" applyFill="1" applyBorder="1" applyAlignment="1">
      <alignment horizontal="left" vertical="center" shrinkToFit="1"/>
    </xf>
    <xf numFmtId="177" fontId="27" fillId="0" borderId="23" xfId="2" applyNumberFormat="1" applyFont="1" applyFill="1" applyBorder="1" applyAlignment="1">
      <alignment horizontal="left" vertical="center" shrinkToFit="1"/>
    </xf>
    <xf numFmtId="0" fontId="18" fillId="9" borderId="10" xfId="2" applyFont="1" applyFill="1" applyBorder="1" applyAlignment="1">
      <alignment horizontal="center" vertical="center" shrinkToFit="1"/>
    </xf>
    <xf numFmtId="0" fontId="18" fillId="9" borderId="0" xfId="2" applyFont="1" applyFill="1" applyBorder="1" applyAlignment="1">
      <alignment horizontal="center" vertical="center" shrinkToFit="1"/>
    </xf>
    <xf numFmtId="0" fontId="18" fillId="9" borderId="14" xfId="2" applyFont="1" applyFill="1" applyBorder="1" applyAlignment="1">
      <alignment horizontal="center" vertical="center" shrinkToFit="1"/>
    </xf>
    <xf numFmtId="0" fontId="18" fillId="9" borderId="26" xfId="2" applyFont="1" applyFill="1" applyBorder="1" applyAlignment="1">
      <alignment horizontal="center" vertical="center" shrinkToFit="1"/>
    </xf>
    <xf numFmtId="0" fontId="18" fillId="9" borderId="5" xfId="2" applyFont="1" applyFill="1" applyBorder="1" applyAlignment="1">
      <alignment horizontal="center" vertical="center" shrinkToFit="1"/>
    </xf>
    <xf numFmtId="0" fontId="18" fillId="9" borderId="20" xfId="2" applyFont="1" applyFill="1" applyBorder="1" applyAlignment="1">
      <alignment horizontal="center" vertical="center" shrinkToFit="1"/>
    </xf>
    <xf numFmtId="0" fontId="18" fillId="0" borderId="8"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19" xfId="2" applyFont="1" applyFill="1" applyBorder="1" applyAlignment="1">
      <alignment horizontal="center" vertical="center"/>
    </xf>
    <xf numFmtId="0" fontId="18" fillId="0" borderId="16" xfId="2" applyFont="1" applyFill="1" applyBorder="1" applyAlignment="1">
      <alignment horizontal="center" vertical="center"/>
    </xf>
    <xf numFmtId="0" fontId="18" fillId="0" borderId="23" xfId="2" applyFont="1" applyFill="1" applyBorder="1" applyAlignment="1">
      <alignment horizontal="center" vertical="center"/>
    </xf>
    <xf numFmtId="14" fontId="25" fillId="0" borderId="7" xfId="2" applyNumberFormat="1" applyFont="1" applyFill="1" applyBorder="1" applyAlignment="1">
      <alignment horizontal="left" vertical="center" shrinkToFit="1"/>
    </xf>
    <xf numFmtId="0" fontId="25" fillId="0" borderId="8" xfId="2" applyFont="1" applyFill="1" applyBorder="1" applyAlignment="1">
      <alignment horizontal="left" vertical="center" shrinkToFit="1"/>
    </xf>
    <xf numFmtId="0" fontId="25" fillId="0" borderId="9" xfId="2" applyFont="1" applyFill="1" applyBorder="1" applyAlignment="1">
      <alignment horizontal="left" vertical="center" shrinkToFit="1"/>
    </xf>
    <xf numFmtId="14" fontId="25" fillId="0" borderId="10" xfId="2" applyNumberFormat="1" applyFont="1" applyFill="1" applyBorder="1" applyAlignment="1">
      <alignment horizontal="left" vertical="center" shrinkToFit="1"/>
    </xf>
    <xf numFmtId="0" fontId="25" fillId="0" borderId="0" xfId="2" applyFont="1" applyFill="1" applyBorder="1" applyAlignment="1">
      <alignment horizontal="left" vertical="center" shrinkToFit="1"/>
    </xf>
    <xf numFmtId="0" fontId="25" fillId="0" borderId="14" xfId="2" applyFont="1" applyFill="1" applyBorder="1" applyAlignment="1">
      <alignment horizontal="left" vertical="center" shrinkToFit="1"/>
    </xf>
    <xf numFmtId="0" fontId="25" fillId="0" borderId="10" xfId="2" applyFont="1" applyFill="1" applyBorder="1" applyAlignment="1">
      <alignment horizontal="left" vertical="center" shrinkToFit="1"/>
    </xf>
    <xf numFmtId="0" fontId="18" fillId="9" borderId="7" xfId="2" applyFont="1" applyFill="1" applyBorder="1" applyAlignment="1">
      <alignment horizontal="center" vertical="center"/>
    </xf>
    <xf numFmtId="0" fontId="18" fillId="9" borderId="9" xfId="2" applyFont="1" applyFill="1" applyBorder="1" applyAlignment="1">
      <alignment horizontal="center" vertical="center"/>
    </xf>
    <xf numFmtId="0" fontId="18" fillId="9" borderId="10" xfId="2" applyFont="1" applyFill="1" applyBorder="1" applyAlignment="1">
      <alignment horizontal="center" vertical="center"/>
    </xf>
    <xf numFmtId="0" fontId="18" fillId="9" borderId="14" xfId="2" applyFont="1" applyFill="1" applyBorder="1" applyAlignment="1">
      <alignment horizontal="center" vertical="center"/>
    </xf>
    <xf numFmtId="0" fontId="18" fillId="9" borderId="15" xfId="2" applyFont="1" applyFill="1" applyBorder="1" applyAlignment="1">
      <alignment horizontal="center" vertical="center"/>
    </xf>
    <xf numFmtId="0" fontId="18" fillId="9" borderId="17" xfId="2"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Border="1" applyAlignment="1">
      <alignment horizontal="center" vertical="center"/>
    </xf>
    <xf numFmtId="0" fontId="44" fillId="0" borderId="1" xfId="1" applyFont="1" applyFill="1" applyBorder="1" applyAlignment="1">
      <alignment horizontal="center" vertical="center"/>
    </xf>
    <xf numFmtId="0" fontId="44" fillId="0" borderId="2" xfId="1" applyFont="1" applyFill="1" applyBorder="1" applyAlignment="1">
      <alignment horizontal="center" vertical="center"/>
    </xf>
    <xf numFmtId="0" fontId="44" fillId="0" borderId="3" xfId="1" applyFont="1" applyFill="1" applyBorder="1" applyAlignment="1">
      <alignment horizontal="center" vertical="center"/>
    </xf>
    <xf numFmtId="0" fontId="44" fillId="0" borderId="4" xfId="1" applyFont="1" applyFill="1" applyBorder="1" applyAlignment="1">
      <alignment horizontal="center" vertical="center"/>
    </xf>
    <xf numFmtId="0" fontId="44" fillId="0" borderId="5" xfId="1" applyFont="1" applyFill="1" applyBorder="1" applyAlignment="1">
      <alignment horizontal="center" vertical="center"/>
    </xf>
    <xf numFmtId="0" fontId="44" fillId="0" borderId="6" xfId="1" applyFont="1" applyFill="1" applyBorder="1" applyAlignment="1">
      <alignment horizontal="center" vertical="center"/>
    </xf>
    <xf numFmtId="0" fontId="2" fillId="0" borderId="13" xfId="1" applyFont="1" applyBorder="1" applyAlignment="1">
      <alignment horizontal="center" vertical="center"/>
    </xf>
    <xf numFmtId="0" fontId="2" fillId="0" borderId="0" xfId="1" applyFont="1" applyAlignment="1">
      <alignment horizontal="center" vertical="center"/>
    </xf>
    <xf numFmtId="0" fontId="20" fillId="0" borderId="0" xfId="3" applyNumberFormat="1" applyFont="1" applyFill="1" applyBorder="1" applyAlignment="1">
      <alignment horizontal="center" vertical="center"/>
    </xf>
    <xf numFmtId="0" fontId="20" fillId="0" borderId="0" xfId="3" applyFont="1" applyFill="1" applyBorder="1" applyAlignment="1">
      <alignment horizontal="center" vertical="center"/>
    </xf>
    <xf numFmtId="0" fontId="5" fillId="0" borderId="0" xfId="3" quotePrefix="1" applyFont="1" applyFill="1" applyBorder="1" applyAlignment="1">
      <alignment horizontal="left" vertical="center"/>
    </xf>
    <xf numFmtId="0" fontId="18" fillId="0" borderId="0" xfId="3" applyFont="1" applyFill="1" applyBorder="1" applyAlignment="1">
      <alignment horizontal="center" vertical="center"/>
    </xf>
    <xf numFmtId="0" fontId="14" fillId="0" borderId="29" xfId="2" applyNumberFormat="1" applyFont="1" applyFill="1" applyBorder="1" applyAlignment="1">
      <alignment horizontal="center" vertical="center" wrapText="1"/>
    </xf>
    <xf numFmtId="14" fontId="5" fillId="4" borderId="51" xfId="2" applyNumberFormat="1" applyFont="1" applyFill="1" applyBorder="1" applyAlignment="1">
      <alignment horizontal="left" vertical="center" wrapText="1"/>
    </xf>
    <xf numFmtId="14" fontId="5" fillId="4" borderId="52" xfId="2" applyNumberFormat="1" applyFont="1" applyFill="1" applyBorder="1" applyAlignment="1">
      <alignment horizontal="left" vertical="center" wrapText="1"/>
    </xf>
    <xf numFmtId="14" fontId="5" fillId="4" borderId="53" xfId="2" applyNumberFormat="1" applyFont="1" applyFill="1" applyBorder="1" applyAlignment="1">
      <alignment horizontal="left" vertical="center" wrapText="1"/>
    </xf>
    <xf numFmtId="14" fontId="5" fillId="4" borderId="54"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55" xfId="2" applyNumberFormat="1" applyFont="1" applyFill="1" applyBorder="1" applyAlignment="1">
      <alignment horizontal="left" vertical="center" wrapText="1"/>
    </xf>
    <xf numFmtId="14" fontId="5" fillId="4" borderId="56" xfId="2" applyNumberFormat="1" applyFont="1" applyFill="1" applyBorder="1" applyAlignment="1">
      <alignment horizontal="left" vertical="center" wrapText="1"/>
    </xf>
    <xf numFmtId="14" fontId="5" fillId="4" borderId="57" xfId="2" applyNumberFormat="1" applyFont="1" applyFill="1" applyBorder="1" applyAlignment="1">
      <alignment horizontal="left" vertical="center" wrapText="1"/>
    </xf>
    <xf numFmtId="14" fontId="5" fillId="4" borderId="58" xfId="2" applyNumberFormat="1" applyFont="1" applyFill="1" applyBorder="1" applyAlignment="1">
      <alignment horizontal="left" vertical="center" wrapText="1"/>
    </xf>
    <xf numFmtId="0" fontId="2" fillId="0" borderId="19" xfId="1" applyFont="1" applyBorder="1" applyAlignment="1">
      <alignment horizontal="center" vertical="center"/>
    </xf>
    <xf numFmtId="14" fontId="36" fillId="2" borderId="87" xfId="1" applyNumberFormat="1" applyFont="1" applyFill="1" applyBorder="1" applyAlignment="1">
      <alignment horizontal="center" vertical="center"/>
    </xf>
    <xf numFmtId="14" fontId="36" fillId="2" borderId="88" xfId="1" applyNumberFormat="1" applyFont="1" applyFill="1" applyBorder="1" applyAlignment="1">
      <alignment horizontal="center" vertical="center"/>
    </xf>
    <xf numFmtId="14" fontId="36" fillId="2" borderId="89" xfId="1" applyNumberFormat="1" applyFont="1" applyFill="1" applyBorder="1" applyAlignment="1">
      <alignment horizontal="center" vertical="center"/>
    </xf>
    <xf numFmtId="0" fontId="14" fillId="0" borderId="29" xfId="2" applyNumberFormat="1" applyFont="1" applyFill="1" applyBorder="1" applyAlignment="1">
      <alignment horizontal="center" vertical="center" shrinkToFit="1"/>
    </xf>
    <xf numFmtId="0" fontId="36" fillId="2" borderId="87" xfId="1" applyNumberFormat="1" applyFont="1" applyFill="1" applyBorder="1" applyAlignment="1">
      <alignment horizontal="center" vertical="center"/>
    </xf>
    <xf numFmtId="0" fontId="36" fillId="2" borderId="88" xfId="1" applyNumberFormat="1" applyFont="1" applyFill="1" applyBorder="1" applyAlignment="1">
      <alignment horizontal="center" vertical="center"/>
    </xf>
    <xf numFmtId="0" fontId="36" fillId="2" borderId="89" xfId="1" applyNumberFormat="1" applyFont="1" applyFill="1" applyBorder="1" applyAlignment="1">
      <alignment horizontal="center" vertical="center"/>
    </xf>
    <xf numFmtId="0" fontId="40" fillId="0" borderId="0" xfId="3" quotePrefix="1" applyFont="1" applyFill="1" applyBorder="1" applyAlignment="1">
      <alignment horizontal="left" vertical="center"/>
    </xf>
    <xf numFmtId="49" fontId="22" fillId="0" borderId="35" xfId="2" applyNumberFormat="1" applyFont="1" applyFill="1" applyBorder="1" applyAlignment="1">
      <alignment horizontal="center" vertical="center" wrapText="1"/>
    </xf>
    <xf numFmtId="49" fontId="22" fillId="0" borderId="34" xfId="2" applyNumberFormat="1" applyFont="1" applyFill="1" applyBorder="1" applyAlignment="1">
      <alignment horizontal="center" vertical="center" wrapText="1"/>
    </xf>
    <xf numFmtId="49" fontId="22" fillId="0" borderId="37" xfId="2" applyNumberFormat="1" applyFont="1" applyFill="1" applyBorder="1" applyAlignment="1">
      <alignment horizontal="center" vertical="center" wrapText="1"/>
    </xf>
    <xf numFmtId="49" fontId="22" fillId="0" borderId="39" xfId="2" applyNumberFormat="1" applyFont="1" applyFill="1" applyBorder="1" applyAlignment="1">
      <alignment horizontal="center" vertical="center" wrapText="1"/>
    </xf>
    <xf numFmtId="49" fontId="22" fillId="0" borderId="94" xfId="2" applyNumberFormat="1" applyFont="1" applyFill="1" applyBorder="1" applyAlignment="1">
      <alignment horizontal="center" vertical="center" wrapText="1"/>
    </xf>
    <xf numFmtId="49" fontId="22" fillId="0" borderId="40" xfId="2" applyNumberFormat="1" applyFont="1" applyFill="1" applyBorder="1" applyAlignment="1">
      <alignment horizontal="center" vertical="center" wrapText="1"/>
    </xf>
    <xf numFmtId="49" fontId="22" fillId="0" borderId="95" xfId="2" applyNumberFormat="1" applyFont="1" applyFill="1" applyBorder="1" applyAlignment="1">
      <alignment horizontal="center" vertical="center" wrapText="1"/>
    </xf>
    <xf numFmtId="49" fontId="22" fillId="0" borderId="44" xfId="2" applyNumberFormat="1" applyFont="1" applyFill="1" applyBorder="1" applyAlignment="1">
      <alignment horizontal="center" vertical="center" wrapText="1"/>
    </xf>
    <xf numFmtId="49" fontId="22" fillId="0" borderId="43" xfId="2" applyNumberFormat="1" applyFont="1" applyFill="1" applyBorder="1" applyAlignment="1">
      <alignment horizontal="center" vertical="center" wrapText="1"/>
    </xf>
    <xf numFmtId="49" fontId="22" fillId="0" borderId="50" xfId="2" applyNumberFormat="1" applyFont="1" applyFill="1" applyBorder="1" applyAlignment="1">
      <alignment horizontal="center" vertical="center" wrapText="1"/>
    </xf>
    <xf numFmtId="49" fontId="22" fillId="0" borderId="30" xfId="2" applyNumberFormat="1" applyFont="1" applyFill="1" applyBorder="1" applyAlignment="1">
      <alignment horizontal="center" vertical="center" wrapText="1"/>
    </xf>
    <xf numFmtId="49" fontId="22" fillId="0" borderId="31" xfId="2" applyNumberFormat="1" applyFont="1" applyFill="1" applyBorder="1" applyAlignment="1">
      <alignment horizontal="center" vertical="center" wrapText="1"/>
    </xf>
    <xf numFmtId="49" fontId="22" fillId="0" borderId="47" xfId="2" applyNumberFormat="1" applyFont="1" applyFill="1" applyBorder="1" applyAlignment="1">
      <alignment horizontal="center" vertical="center" wrapText="1"/>
    </xf>
    <xf numFmtId="49" fontId="22" fillId="0" borderId="49" xfId="2" applyNumberFormat="1" applyFont="1" applyFill="1" applyBorder="1" applyAlignment="1">
      <alignment horizontal="center" vertical="center" wrapText="1"/>
    </xf>
    <xf numFmtId="49" fontId="22" fillId="0" borderId="5" xfId="2" applyNumberFormat="1" applyFont="1" applyFill="1" applyBorder="1" applyAlignment="1">
      <alignment horizontal="center" vertical="center" wrapText="1"/>
    </xf>
    <xf numFmtId="0" fontId="14" fillId="0" borderId="41" xfId="2" applyNumberFormat="1" applyFont="1" applyFill="1" applyBorder="1" applyAlignment="1">
      <alignment horizontal="center" vertical="center" shrinkToFit="1"/>
    </xf>
    <xf numFmtId="0" fontId="14" fillId="0" borderId="46" xfId="2" applyNumberFormat="1" applyFont="1" applyFill="1" applyBorder="1" applyAlignment="1">
      <alignment horizontal="center" vertical="center" shrinkToFit="1"/>
    </xf>
    <xf numFmtId="0" fontId="14" fillId="0" borderId="48" xfId="2" applyNumberFormat="1" applyFont="1" applyFill="1" applyBorder="1" applyAlignment="1">
      <alignment horizontal="center" vertical="center" shrinkToFit="1"/>
    </xf>
    <xf numFmtId="178" fontId="25" fillId="4" borderId="52" xfId="2" applyNumberFormat="1" applyFont="1" applyFill="1" applyBorder="1" applyAlignment="1">
      <alignment horizontal="center" vertical="center" wrapText="1"/>
    </xf>
    <xf numFmtId="178" fontId="25" fillId="4" borderId="0" xfId="2" applyNumberFormat="1" applyFont="1" applyFill="1" applyBorder="1" applyAlignment="1">
      <alignment horizontal="center" vertical="center" wrapText="1"/>
    </xf>
    <xf numFmtId="178" fontId="25" fillId="4" borderId="57" xfId="2" applyNumberFormat="1" applyFont="1" applyFill="1" applyBorder="1" applyAlignment="1">
      <alignment horizontal="center" vertical="center" wrapText="1"/>
    </xf>
    <xf numFmtId="14" fontId="29" fillId="4" borderId="52" xfId="2" applyNumberFormat="1" applyFont="1" applyFill="1" applyBorder="1" applyAlignment="1">
      <alignment horizontal="center" vertical="center" wrapText="1"/>
    </xf>
    <xf numFmtId="14" fontId="29" fillId="4" borderId="53" xfId="2" applyNumberFormat="1" applyFont="1" applyFill="1" applyBorder="1" applyAlignment="1">
      <alignment horizontal="center" vertical="center" wrapText="1"/>
    </xf>
    <xf numFmtId="14" fontId="29" fillId="4" borderId="0" xfId="2" applyNumberFormat="1" applyFont="1" applyFill="1" applyBorder="1" applyAlignment="1">
      <alignment horizontal="center" vertical="center" wrapText="1"/>
    </xf>
    <xf numFmtId="14" fontId="29" fillId="4" borderId="55" xfId="2" applyNumberFormat="1" applyFont="1" applyFill="1" applyBorder="1" applyAlignment="1">
      <alignment horizontal="center" vertical="center" wrapText="1"/>
    </xf>
    <xf numFmtId="14" fontId="29" fillId="4" borderId="57" xfId="2" applyNumberFormat="1" applyFont="1" applyFill="1" applyBorder="1" applyAlignment="1">
      <alignment horizontal="center" vertical="center" wrapText="1"/>
    </xf>
    <xf numFmtId="14" fontId="29" fillId="4" borderId="58" xfId="2" applyNumberFormat="1" applyFont="1" applyFill="1" applyBorder="1" applyAlignment="1">
      <alignment horizontal="center" vertical="center" wrapText="1"/>
    </xf>
    <xf numFmtId="14" fontId="29" fillId="4" borderId="51" xfId="2" applyNumberFormat="1" applyFont="1" applyFill="1" applyBorder="1" applyAlignment="1">
      <alignment horizontal="center" vertical="center"/>
    </xf>
    <xf numFmtId="14" fontId="29" fillId="4" borderId="52" xfId="2" applyNumberFormat="1" applyFont="1" applyFill="1" applyBorder="1" applyAlignment="1">
      <alignment horizontal="center" vertical="center"/>
    </xf>
    <xf numFmtId="14" fontId="29" fillId="4" borderId="54" xfId="2" applyNumberFormat="1" applyFont="1" applyFill="1" applyBorder="1" applyAlignment="1">
      <alignment horizontal="center" vertical="center"/>
    </xf>
    <xf numFmtId="14" fontId="29" fillId="4" borderId="0" xfId="2" applyNumberFormat="1" applyFont="1" applyFill="1" applyBorder="1" applyAlignment="1">
      <alignment horizontal="center" vertical="center"/>
    </xf>
    <xf numFmtId="14" fontId="29" fillId="4" borderId="56" xfId="2" applyNumberFormat="1" applyFont="1" applyFill="1" applyBorder="1" applyAlignment="1">
      <alignment horizontal="center" vertical="center"/>
    </xf>
    <xf numFmtId="14" fontId="29" fillId="4" borderId="57" xfId="2" applyNumberFormat="1" applyFont="1" applyFill="1" applyBorder="1" applyAlignment="1">
      <alignment horizontal="center" vertical="center"/>
    </xf>
    <xf numFmtId="0" fontId="22" fillId="0" borderId="7" xfId="2" applyNumberFormat="1" applyFont="1" applyFill="1" applyBorder="1" applyAlignment="1">
      <alignment horizontal="left" vertical="center" wrapText="1"/>
    </xf>
    <xf numFmtId="0" fontId="22" fillId="0" borderId="8" xfId="2" applyNumberFormat="1" applyFont="1" applyFill="1" applyBorder="1" applyAlignment="1">
      <alignment horizontal="left" vertical="center" wrapText="1"/>
    </xf>
    <xf numFmtId="0" fontId="22" fillId="0" borderId="9" xfId="2" applyNumberFormat="1" applyFont="1" applyFill="1" applyBorder="1" applyAlignment="1">
      <alignment horizontal="left" vertical="center" wrapText="1"/>
    </xf>
    <xf numFmtId="0" fontId="22" fillId="0" borderId="15" xfId="2" applyNumberFormat="1" applyFont="1" applyFill="1" applyBorder="1" applyAlignment="1">
      <alignment horizontal="left" vertical="center" wrapText="1"/>
    </xf>
    <xf numFmtId="0" fontId="22" fillId="0" borderId="16" xfId="2" applyNumberFormat="1" applyFont="1" applyFill="1" applyBorder="1" applyAlignment="1">
      <alignment horizontal="left" vertical="center" wrapText="1"/>
    </xf>
    <xf numFmtId="0" fontId="22" fillId="0" borderId="17" xfId="2" applyNumberFormat="1" applyFont="1" applyFill="1" applyBorder="1" applyAlignment="1">
      <alignment horizontal="left" vertical="center" wrapText="1"/>
    </xf>
    <xf numFmtId="0" fontId="2" fillId="0" borderId="29" xfId="1" applyFont="1" applyBorder="1" applyAlignment="1">
      <alignment horizontal="center" vertical="center"/>
    </xf>
    <xf numFmtId="0" fontId="2" fillId="0" borderId="0" xfId="1" applyFont="1" applyBorder="1" applyAlignment="1">
      <alignment horizontal="center" vertical="center"/>
    </xf>
    <xf numFmtId="0" fontId="2" fillId="0" borderId="96" xfId="1" applyFont="1" applyBorder="1" applyAlignment="1">
      <alignment horizontal="center" vertical="center"/>
    </xf>
    <xf numFmtId="0" fontId="2" fillId="0" borderId="97" xfId="1" applyFont="1" applyBorder="1" applyAlignment="1">
      <alignment horizontal="center" vertical="center"/>
    </xf>
    <xf numFmtId="0" fontId="2" fillId="0" borderId="98"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lignment horizontal="center" vertical="center" wrapText="1"/>
    </xf>
    <xf numFmtId="0" fontId="2" fillId="0" borderId="0" xfId="1" applyFont="1" applyBorder="1" applyAlignment="1">
      <alignment horizontal="center" vertical="center" wrapText="1"/>
    </xf>
    <xf numFmtId="49" fontId="14" fillId="0" borderId="0" xfId="2" applyNumberFormat="1" applyFont="1" applyFill="1" applyBorder="1" applyAlignment="1">
      <alignment horizontal="left" vertical="center" wrapText="1"/>
    </xf>
    <xf numFmtId="49" fontId="14" fillId="0" borderId="28" xfId="2" applyNumberFormat="1" applyFont="1" applyFill="1" applyBorder="1" applyAlignment="1">
      <alignment horizontal="left" vertical="center" wrapText="1"/>
    </xf>
    <xf numFmtId="49" fontId="2" fillId="0" borderId="0" xfId="1" applyNumberFormat="1" applyFont="1" applyFill="1" applyAlignment="1">
      <alignment horizontal="center" vertical="center"/>
    </xf>
    <xf numFmtId="14" fontId="2" fillId="0" borderId="87" xfId="1" applyNumberFormat="1" applyFont="1" applyBorder="1" applyAlignment="1">
      <alignment horizontal="center" vertical="center"/>
    </xf>
    <xf numFmtId="14" fontId="2" fillId="0" borderId="88" xfId="1" applyNumberFormat="1" applyFont="1" applyBorder="1" applyAlignment="1">
      <alignment horizontal="center" vertical="center"/>
    </xf>
    <xf numFmtId="0" fontId="22" fillId="0" borderId="41" xfId="3" applyFont="1" applyFill="1" applyBorder="1" applyAlignment="1">
      <alignment horizontal="center" vertical="center" shrinkToFit="1"/>
    </xf>
    <xf numFmtId="0" fontId="22" fillId="0" borderId="65" xfId="3" applyFont="1" applyFill="1" applyBorder="1" applyAlignment="1">
      <alignment horizontal="center" vertical="center"/>
    </xf>
    <xf numFmtId="0" fontId="22" fillId="0" borderId="65" xfId="3" applyFont="1" applyFill="1" applyBorder="1" applyAlignment="1">
      <alignment horizontal="center" vertical="center" shrinkToFit="1"/>
    </xf>
    <xf numFmtId="0" fontId="14" fillId="0" borderId="60" xfId="2" applyFont="1" applyBorder="1" applyAlignment="1">
      <alignment horizontal="center" vertical="center"/>
    </xf>
    <xf numFmtId="0" fontId="14" fillId="0" borderId="61" xfId="2" applyFont="1" applyBorder="1" applyAlignment="1">
      <alignment horizontal="center" vertical="center"/>
    </xf>
    <xf numFmtId="0" fontId="14" fillId="0" borderId="59" xfId="2" applyNumberFormat="1" applyFont="1" applyBorder="1" applyAlignment="1">
      <alignment horizontal="center" vertical="center"/>
    </xf>
    <xf numFmtId="0" fontId="14" fillId="0" borderId="60" xfId="2" applyNumberFormat="1" applyFont="1" applyBorder="1" applyAlignment="1">
      <alignment horizontal="center" vertical="center"/>
    </xf>
    <xf numFmtId="0" fontId="20" fillId="0" borderId="38" xfId="2" applyFont="1" applyBorder="1" applyAlignment="1">
      <alignment horizontal="center" vertical="center"/>
    </xf>
    <xf numFmtId="0" fontId="14" fillId="0" borderId="29" xfId="2" applyFont="1" applyBorder="1" applyAlignment="1">
      <alignment horizontal="center" vertical="center" wrapText="1"/>
    </xf>
    <xf numFmtId="49" fontId="21" fillId="0" borderId="0" xfId="2" applyNumberFormat="1" applyFont="1" applyFill="1" applyBorder="1" applyAlignment="1">
      <alignment horizontal="left" vertical="top" wrapText="1"/>
    </xf>
    <xf numFmtId="49" fontId="15" fillId="0" borderId="33" xfId="2" applyNumberFormat="1" applyFont="1" applyFill="1" applyBorder="1" applyAlignment="1">
      <alignment horizontal="center" vertical="center"/>
    </xf>
    <xf numFmtId="49" fontId="15" fillId="0" borderId="34" xfId="2" applyNumberFormat="1" applyFont="1" applyFill="1" applyBorder="1" applyAlignment="1">
      <alignment horizontal="center" vertical="center"/>
    </xf>
    <xf numFmtId="49" fontId="15" fillId="0" borderId="36" xfId="2" applyNumberFormat="1" applyFont="1" applyFill="1" applyBorder="1" applyAlignment="1">
      <alignment horizontal="center" vertical="center"/>
    </xf>
    <xf numFmtId="49" fontId="15" fillId="0" borderId="13"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19" xfId="2" applyNumberFormat="1" applyFont="1" applyFill="1" applyBorder="1" applyAlignment="1">
      <alignment horizontal="center" vertical="center"/>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6" xfId="2" applyNumberFormat="1" applyFont="1" applyFill="1" applyBorder="1" applyAlignment="1">
      <alignment horizontal="center" vertical="center"/>
    </xf>
    <xf numFmtId="49" fontId="14" fillId="0" borderId="19" xfId="2" applyNumberFormat="1" applyFont="1" applyFill="1" applyBorder="1" applyAlignment="1">
      <alignment horizontal="left" vertical="center" wrapText="1"/>
    </xf>
    <xf numFmtId="49" fontId="22" fillId="0" borderId="35" xfId="2" applyNumberFormat="1" applyFont="1" applyFill="1" applyBorder="1" applyAlignment="1">
      <alignment horizontal="center" vertical="center"/>
    </xf>
    <xf numFmtId="49" fontId="22" fillId="0" borderId="34" xfId="2" applyNumberFormat="1" applyFont="1" applyFill="1" applyBorder="1" applyAlignment="1">
      <alignment horizontal="center" vertical="center"/>
    </xf>
    <xf numFmtId="49" fontId="22" fillId="0" borderId="28" xfId="2" applyNumberFormat="1" applyFont="1" applyFill="1" applyBorder="1" applyAlignment="1">
      <alignment horizontal="center" vertical="center"/>
    </xf>
    <xf numFmtId="49" fontId="22" fillId="0" borderId="30" xfId="2" applyNumberFormat="1" applyFont="1" applyFill="1" applyBorder="1" applyAlignment="1">
      <alignment horizontal="center" vertical="center"/>
    </xf>
    <xf numFmtId="49" fontId="22" fillId="0" borderId="31" xfId="2" applyNumberFormat="1" applyFont="1" applyFill="1" applyBorder="1" applyAlignment="1">
      <alignment horizontal="center" vertical="center"/>
    </xf>
    <xf numFmtId="49" fontId="22" fillId="0" borderId="63" xfId="2" applyNumberFormat="1" applyFont="1" applyFill="1" applyBorder="1" applyAlignment="1">
      <alignment horizontal="center" vertical="center"/>
    </xf>
    <xf numFmtId="49" fontId="22" fillId="0" borderId="14" xfId="2" applyNumberFormat="1" applyFont="1" applyFill="1" applyBorder="1" applyAlignment="1">
      <alignment horizontal="center" vertical="center"/>
    </xf>
    <xf numFmtId="49" fontId="22" fillId="0" borderId="64" xfId="2" applyNumberFormat="1" applyFont="1" applyFill="1" applyBorder="1" applyAlignment="1">
      <alignment horizontal="center" vertical="center"/>
    </xf>
    <xf numFmtId="0" fontId="22" fillId="0" borderId="0" xfId="2" applyFont="1" applyFill="1" applyBorder="1" applyAlignment="1">
      <alignment horizontal="center" vertical="center"/>
    </xf>
    <xf numFmtId="0" fontId="22" fillId="0" borderId="0" xfId="2" applyFont="1" applyFill="1" applyAlignment="1">
      <alignment horizontal="center" vertical="center" wrapText="1"/>
    </xf>
    <xf numFmtId="0" fontId="22" fillId="0" borderId="27" xfId="2" applyNumberFormat="1" applyFont="1" applyFill="1" applyBorder="1" applyAlignment="1">
      <alignment horizontal="center" vertical="center"/>
    </xf>
    <xf numFmtId="0" fontId="22" fillId="0" borderId="2" xfId="2" applyNumberFormat="1" applyFont="1" applyFill="1" applyBorder="1" applyAlignment="1">
      <alignment horizontal="center" vertical="center"/>
    </xf>
    <xf numFmtId="0" fontId="22" fillId="0" borderId="3" xfId="2" applyNumberFormat="1" applyFont="1" applyFill="1" applyBorder="1" applyAlignment="1">
      <alignment horizontal="center" vertical="center"/>
    </xf>
    <xf numFmtId="0" fontId="22" fillId="0" borderId="28" xfId="2" applyNumberFormat="1" applyFont="1" applyFill="1" applyBorder="1" applyAlignment="1">
      <alignment horizontal="center" vertical="center"/>
    </xf>
    <xf numFmtId="0" fontId="22" fillId="0" borderId="0" xfId="2" applyNumberFormat="1" applyFont="1" applyFill="1" applyBorder="1" applyAlignment="1">
      <alignment horizontal="center" vertical="center"/>
    </xf>
    <xf numFmtId="0" fontId="22" fillId="0" borderId="19" xfId="2" applyNumberFormat="1" applyFont="1" applyFill="1" applyBorder="1" applyAlignment="1">
      <alignment horizontal="center" vertical="center"/>
    </xf>
    <xf numFmtId="0" fontId="22" fillId="0" borderId="30" xfId="2" applyNumberFormat="1" applyFont="1" applyFill="1" applyBorder="1" applyAlignment="1">
      <alignment horizontal="center" vertical="center"/>
    </xf>
    <xf numFmtId="0" fontId="22" fillId="0" borderId="31" xfId="2" applyNumberFormat="1" applyFont="1" applyFill="1" applyBorder="1" applyAlignment="1">
      <alignment horizontal="center" vertical="center"/>
    </xf>
    <xf numFmtId="0" fontId="22" fillId="0" borderId="32" xfId="2" applyNumberFormat="1" applyFont="1" applyFill="1" applyBorder="1" applyAlignment="1">
      <alignment horizontal="center" vertical="center"/>
    </xf>
    <xf numFmtId="178" fontId="22" fillId="0" borderId="43" xfId="2" applyNumberFormat="1" applyFont="1" applyFill="1" applyBorder="1" applyAlignment="1">
      <alignment horizontal="center" vertical="center" wrapText="1"/>
    </xf>
    <xf numFmtId="178" fontId="22" fillId="0" borderId="45" xfId="2" applyNumberFormat="1" applyFont="1" applyFill="1" applyBorder="1" applyAlignment="1">
      <alignment horizontal="center" vertical="center" wrapText="1"/>
    </xf>
    <xf numFmtId="178" fontId="22" fillId="0" borderId="0" xfId="2" applyNumberFormat="1" applyFont="1" applyFill="1" applyBorder="1" applyAlignment="1">
      <alignment horizontal="center" vertical="center" wrapText="1"/>
    </xf>
    <xf numFmtId="178" fontId="22" fillId="0" borderId="19" xfId="2" applyNumberFormat="1" applyFont="1" applyFill="1" applyBorder="1" applyAlignment="1">
      <alignment horizontal="center" vertical="center" wrapText="1"/>
    </xf>
    <xf numFmtId="178" fontId="22" fillId="0" borderId="31" xfId="2" applyNumberFormat="1" applyFont="1" applyFill="1" applyBorder="1" applyAlignment="1">
      <alignment horizontal="center" vertical="center" wrapText="1"/>
    </xf>
    <xf numFmtId="178" fontId="22" fillId="0" borderId="32" xfId="2" applyNumberFormat="1" applyFont="1" applyFill="1" applyBorder="1" applyAlignment="1">
      <alignment horizontal="center" vertical="center" wrapText="1"/>
    </xf>
    <xf numFmtId="49" fontId="22" fillId="0" borderId="43" xfId="2" applyNumberFormat="1" applyFont="1" applyFill="1" applyBorder="1" applyAlignment="1">
      <alignment horizontal="center" vertical="center"/>
    </xf>
    <xf numFmtId="178" fontId="22" fillId="0" borderId="44" xfId="2" applyNumberFormat="1" applyFont="1" applyFill="1" applyBorder="1" applyAlignment="1">
      <alignment horizontal="center" vertical="center" shrinkToFit="1"/>
    </xf>
    <xf numFmtId="178" fontId="22" fillId="0" borderId="43" xfId="2" applyNumberFormat="1" applyFont="1" applyFill="1" applyBorder="1" applyAlignment="1">
      <alignment horizontal="center" vertical="center" shrinkToFit="1"/>
    </xf>
    <xf numFmtId="178" fontId="22" fillId="0" borderId="28" xfId="2" applyNumberFormat="1" applyFont="1" applyFill="1" applyBorder="1" applyAlignment="1">
      <alignment horizontal="center" vertical="center" shrinkToFit="1"/>
    </xf>
    <xf numFmtId="178" fontId="22" fillId="0" borderId="0" xfId="2" applyNumberFormat="1" applyFont="1" applyFill="1" applyBorder="1" applyAlignment="1">
      <alignment horizontal="center" vertical="center" shrinkToFit="1"/>
    </xf>
    <xf numFmtId="178" fontId="22" fillId="0" borderId="30" xfId="2" applyNumberFormat="1" applyFont="1" applyFill="1" applyBorder="1" applyAlignment="1">
      <alignment horizontal="center" vertical="center" shrinkToFit="1"/>
    </xf>
    <xf numFmtId="178" fontId="22" fillId="0" borderId="31" xfId="2" applyNumberFormat="1" applyFont="1" applyFill="1" applyBorder="1" applyAlignment="1">
      <alignment horizontal="center" vertical="center" shrinkToFit="1"/>
    </xf>
    <xf numFmtId="0" fontId="17" fillId="0" borderId="43" xfId="1" applyFont="1" applyBorder="1" applyAlignment="1">
      <alignment horizontal="center" vertical="center"/>
    </xf>
    <xf numFmtId="0" fontId="17" fillId="0" borderId="0" xfId="1" applyFont="1" applyBorder="1" applyAlignment="1">
      <alignment horizontal="center" vertical="center"/>
    </xf>
    <xf numFmtId="14" fontId="17" fillId="0" borderId="44" xfId="1" applyNumberFormat="1" applyFont="1" applyBorder="1" applyAlignment="1">
      <alignment horizontal="center" vertical="center"/>
    </xf>
    <xf numFmtId="14" fontId="17" fillId="0" borderId="43" xfId="1" applyNumberFormat="1" applyFont="1" applyBorder="1" applyAlignment="1">
      <alignment horizontal="center" vertical="center"/>
    </xf>
    <xf numFmtId="14" fontId="17" fillId="0" borderId="28" xfId="1" applyNumberFormat="1" applyFont="1" applyBorder="1" applyAlignment="1">
      <alignment horizontal="center" vertical="center"/>
    </xf>
    <xf numFmtId="14" fontId="17" fillId="0" borderId="0" xfId="1" applyNumberFormat="1" applyFont="1" applyBorder="1" applyAlignment="1">
      <alignment horizontal="center" vertical="center"/>
    </xf>
    <xf numFmtId="14" fontId="17" fillId="0" borderId="45" xfId="1" applyNumberFormat="1" applyFont="1" applyBorder="1" applyAlignment="1">
      <alignment horizontal="center" vertical="center"/>
    </xf>
    <xf numFmtId="14" fontId="17" fillId="0" borderId="19" xfId="1" applyNumberFormat="1" applyFont="1" applyBorder="1" applyAlignment="1">
      <alignment horizontal="center" vertical="center"/>
    </xf>
    <xf numFmtId="0" fontId="17" fillId="0" borderId="5" xfId="1" applyFont="1" applyBorder="1" applyAlignment="1">
      <alignment horizontal="center" vertical="center"/>
    </xf>
    <xf numFmtId="14" fontId="17" fillId="0" borderId="49" xfId="1" applyNumberFormat="1" applyFont="1" applyBorder="1" applyAlignment="1">
      <alignment horizontal="center" vertical="center"/>
    </xf>
    <xf numFmtId="14" fontId="17" fillId="0" borderId="5" xfId="1" applyNumberFormat="1" applyFont="1" applyBorder="1" applyAlignment="1">
      <alignment horizontal="center" vertical="center"/>
    </xf>
    <xf numFmtId="14" fontId="17" fillId="0" borderId="6" xfId="1" applyNumberFormat="1" applyFont="1" applyBorder="1" applyAlignment="1">
      <alignment horizontal="center" vertical="center"/>
    </xf>
    <xf numFmtId="0" fontId="8" fillId="0" borderId="34" xfId="1" applyFont="1" applyBorder="1" applyAlignment="1">
      <alignment horizontal="center" vertical="center"/>
    </xf>
    <xf numFmtId="0" fontId="8" fillId="0" borderId="0" xfId="1" applyFont="1" applyBorder="1" applyAlignment="1">
      <alignment horizontal="center" vertical="center"/>
    </xf>
    <xf numFmtId="0" fontId="8" fillId="0" borderId="31" xfId="1" applyFont="1" applyBorder="1" applyAlignment="1">
      <alignment horizontal="center" vertical="center"/>
    </xf>
    <xf numFmtId="49" fontId="16" fillId="0" borderId="0" xfId="2" applyNumberFormat="1" applyFont="1" applyFill="1" applyBorder="1" applyAlignment="1">
      <alignment horizontal="left" vertical="center"/>
    </xf>
    <xf numFmtId="49" fontId="15" fillId="10" borderId="1" xfId="2" applyNumberFormat="1" applyFont="1" applyFill="1" applyBorder="1" applyAlignment="1">
      <alignment horizontal="center" vertical="center"/>
    </xf>
    <xf numFmtId="49" fontId="15" fillId="10" borderId="2" xfId="2" applyNumberFormat="1" applyFont="1" applyFill="1" applyBorder="1" applyAlignment="1">
      <alignment horizontal="center" vertical="center"/>
    </xf>
    <xf numFmtId="49" fontId="15" fillId="10" borderId="13" xfId="2" applyNumberFormat="1" applyFont="1" applyFill="1" applyBorder="1" applyAlignment="1">
      <alignment horizontal="center" vertical="center"/>
    </xf>
    <xf numFmtId="49" fontId="15" fillId="10" borderId="0" xfId="2" applyNumberFormat="1" applyFont="1" applyFill="1" applyBorder="1" applyAlignment="1">
      <alignment horizontal="center" vertical="center"/>
    </xf>
    <xf numFmtId="49" fontId="15" fillId="10" borderId="67" xfId="2" applyNumberFormat="1" applyFont="1" applyFill="1" applyBorder="1" applyAlignment="1">
      <alignment horizontal="center" vertical="center"/>
    </xf>
    <xf numFmtId="49" fontId="15" fillId="10" borderId="31" xfId="2" applyNumberFormat="1" applyFont="1" applyFill="1" applyBorder="1" applyAlignment="1">
      <alignment horizontal="center" vertical="center"/>
    </xf>
    <xf numFmtId="49" fontId="5" fillId="10" borderId="2" xfId="2" applyNumberFormat="1" applyFont="1" applyFill="1" applyBorder="1" applyAlignment="1">
      <alignment horizontal="left" vertical="center" wrapText="1"/>
    </xf>
    <xf numFmtId="49" fontId="5" fillId="10" borderId="2" xfId="2" applyNumberFormat="1" applyFont="1" applyFill="1" applyBorder="1" applyAlignment="1">
      <alignment horizontal="left" vertical="center"/>
    </xf>
    <xf numFmtId="49" fontId="5" fillId="10" borderId="3" xfId="2" applyNumberFormat="1" applyFont="1" applyFill="1" applyBorder="1" applyAlignment="1">
      <alignment horizontal="left" vertical="center"/>
    </xf>
    <xf numFmtId="49" fontId="5" fillId="10" borderId="0" xfId="2" applyNumberFormat="1" applyFont="1" applyFill="1" applyBorder="1" applyAlignment="1">
      <alignment horizontal="left" vertical="center"/>
    </xf>
    <xf numFmtId="49" fontId="5" fillId="10" borderId="19" xfId="2" applyNumberFormat="1" applyFont="1" applyFill="1" applyBorder="1" applyAlignment="1">
      <alignment horizontal="left" vertical="center"/>
    </xf>
    <xf numFmtId="0" fontId="18" fillId="9" borderId="1" xfId="2" applyFont="1" applyFill="1" applyBorder="1" applyAlignment="1">
      <alignment horizontal="center" vertical="center"/>
    </xf>
    <xf numFmtId="0" fontId="18" fillId="9" borderId="2" xfId="2" applyFont="1" applyFill="1" applyBorder="1" applyAlignment="1">
      <alignment horizontal="center" vertical="center"/>
    </xf>
    <xf numFmtId="0" fontId="18" fillId="9" borderId="13" xfId="2" applyFont="1" applyFill="1" applyBorder="1" applyAlignment="1">
      <alignment horizontal="center" vertical="center"/>
    </xf>
    <xf numFmtId="0" fontId="18" fillId="9" borderId="0" xfId="2" applyFont="1" applyFill="1" applyBorder="1" applyAlignment="1">
      <alignment horizontal="center" vertical="center"/>
    </xf>
    <xf numFmtId="0" fontId="18" fillId="9" borderId="22" xfId="2" applyFont="1" applyFill="1" applyBorder="1" applyAlignment="1">
      <alignment horizontal="center" vertical="center"/>
    </xf>
    <xf numFmtId="0" fontId="18" fillId="9" borderId="16" xfId="2" applyFont="1" applyFill="1" applyBorder="1" applyAlignment="1">
      <alignment horizontal="center" vertical="center"/>
    </xf>
    <xf numFmtId="0" fontId="18" fillId="9" borderId="7" xfId="2" applyFont="1" applyFill="1" applyBorder="1" applyAlignment="1">
      <alignment horizontal="center" vertical="center" shrinkToFit="1"/>
    </xf>
    <xf numFmtId="0" fontId="18" fillId="9" borderId="8" xfId="2" applyFont="1" applyFill="1" applyBorder="1" applyAlignment="1">
      <alignment horizontal="center" vertical="center" shrinkToFit="1"/>
    </xf>
    <xf numFmtId="0" fontId="18" fillId="9" borderId="9" xfId="2" applyFont="1" applyFill="1" applyBorder="1" applyAlignment="1">
      <alignment horizontal="center" vertical="center" shrinkToFit="1"/>
    </xf>
    <xf numFmtId="0" fontId="18" fillId="9" borderId="15" xfId="2" applyFont="1" applyFill="1" applyBorder="1" applyAlignment="1">
      <alignment horizontal="center" vertical="center" shrinkToFit="1"/>
    </xf>
    <xf numFmtId="0" fontId="18" fillId="9" borderId="16" xfId="2" applyFont="1" applyFill="1" applyBorder="1" applyAlignment="1">
      <alignment horizontal="center" vertical="center" shrinkToFit="1"/>
    </xf>
    <xf numFmtId="0" fontId="18" fillId="9" borderId="17" xfId="2" applyFont="1" applyFill="1" applyBorder="1" applyAlignment="1">
      <alignment horizontal="center" vertical="center" shrinkToFit="1"/>
    </xf>
    <xf numFmtId="49" fontId="5" fillId="0" borderId="33" xfId="2" applyNumberFormat="1" applyFont="1" applyFill="1" applyBorder="1" applyAlignment="1">
      <alignment horizontal="center" vertical="center" wrapText="1"/>
    </xf>
    <xf numFmtId="49" fontId="5" fillId="0" borderId="34" xfId="2" applyNumberFormat="1" applyFont="1" applyFill="1" applyBorder="1" applyAlignment="1">
      <alignment horizontal="center" vertical="center" wrapText="1"/>
    </xf>
    <xf numFmtId="49" fontId="5" fillId="0" borderId="92" xfId="2" applyNumberFormat="1" applyFont="1" applyFill="1" applyBorder="1" applyAlignment="1">
      <alignment horizontal="center" vertical="center" wrapText="1"/>
    </xf>
    <xf numFmtId="49" fontId="5" fillId="0" borderId="40" xfId="2" applyNumberFormat="1" applyFont="1" applyFill="1" applyBorder="1" applyAlignment="1">
      <alignment horizontal="center" vertical="center" wrapText="1"/>
    </xf>
    <xf numFmtId="0" fontId="18" fillId="9" borderId="21" xfId="2" applyFont="1" applyFill="1" applyBorder="1" applyAlignment="1">
      <alignment horizontal="center" vertical="center" shrinkToFit="1"/>
    </xf>
    <xf numFmtId="0" fontId="18" fillId="9" borderId="2" xfId="2" applyFont="1" applyFill="1" applyBorder="1" applyAlignment="1">
      <alignment horizontal="center" vertical="center" shrinkToFit="1"/>
    </xf>
    <xf numFmtId="0" fontId="18" fillId="9" borderId="18" xfId="2" applyFont="1" applyFill="1" applyBorder="1" applyAlignment="1">
      <alignment horizontal="center" vertical="center" shrinkToFit="1"/>
    </xf>
    <xf numFmtId="0" fontId="27" fillId="0" borderId="21" xfId="2" applyFont="1" applyFill="1" applyBorder="1" applyAlignment="1">
      <alignment horizontal="left" vertical="center" shrinkToFit="1"/>
    </xf>
    <xf numFmtId="0" fontId="27" fillId="0" borderId="2" xfId="2" applyFont="1" applyFill="1" applyBorder="1" applyAlignment="1">
      <alignment horizontal="left" vertical="center" shrinkToFit="1"/>
    </xf>
    <xf numFmtId="0" fontId="27" fillId="0" borderId="18" xfId="2" applyFont="1" applyFill="1" applyBorder="1" applyAlignment="1">
      <alignment horizontal="left" vertical="center" shrinkToFit="1"/>
    </xf>
    <xf numFmtId="0" fontId="27" fillId="0" borderId="10" xfId="2" applyFont="1" applyFill="1" applyBorder="1" applyAlignment="1">
      <alignment horizontal="left" vertical="center" shrinkToFit="1"/>
    </xf>
    <xf numFmtId="0" fontId="27" fillId="0" borderId="0" xfId="2" applyFont="1" applyFill="1" applyBorder="1" applyAlignment="1">
      <alignment horizontal="left" vertical="center" shrinkToFit="1"/>
    </xf>
    <xf numFmtId="0" fontId="27" fillId="0" borderId="14" xfId="2" applyFont="1" applyFill="1" applyBorder="1" applyAlignment="1">
      <alignment horizontal="left" vertical="center" shrinkToFit="1"/>
    </xf>
    <xf numFmtId="0" fontId="27" fillId="0" borderId="15" xfId="2" applyFont="1" applyFill="1" applyBorder="1" applyAlignment="1">
      <alignment horizontal="left" vertical="center" shrinkToFit="1"/>
    </xf>
    <xf numFmtId="0" fontId="27" fillId="0" borderId="16" xfId="2" applyFont="1" applyFill="1" applyBorder="1" applyAlignment="1">
      <alignment horizontal="left" vertical="center" shrinkToFit="1"/>
    </xf>
    <xf numFmtId="0" fontId="27" fillId="0" borderId="17" xfId="2" applyFont="1" applyFill="1" applyBorder="1" applyAlignment="1">
      <alignment horizontal="left" vertical="center" shrinkToFit="1"/>
    </xf>
    <xf numFmtId="49" fontId="19" fillId="9" borderId="21" xfId="2" applyNumberFormat="1" applyFont="1" applyFill="1" applyBorder="1" applyAlignment="1">
      <alignment horizontal="center" vertical="center" wrapText="1" shrinkToFit="1"/>
    </xf>
    <xf numFmtId="49" fontId="19" fillId="9" borderId="18" xfId="2" applyNumberFormat="1" applyFont="1" applyFill="1" applyBorder="1" applyAlignment="1">
      <alignment horizontal="center" vertical="center" wrapText="1" shrinkToFit="1"/>
    </xf>
    <xf numFmtId="49" fontId="19" fillId="9" borderId="10" xfId="2" applyNumberFormat="1" applyFont="1" applyFill="1" applyBorder="1" applyAlignment="1">
      <alignment horizontal="center" vertical="center" wrapText="1" shrinkToFit="1"/>
    </xf>
    <xf numFmtId="49" fontId="19" fillId="9" borderId="14" xfId="2" applyNumberFormat="1" applyFont="1" applyFill="1" applyBorder="1" applyAlignment="1">
      <alignment horizontal="center" vertical="center" wrapText="1" shrinkToFit="1"/>
    </xf>
    <xf numFmtId="49" fontId="19" fillId="9" borderId="15" xfId="2" applyNumberFormat="1" applyFont="1" applyFill="1" applyBorder="1" applyAlignment="1">
      <alignment horizontal="center" vertical="center" wrapText="1" shrinkToFit="1"/>
    </xf>
    <xf numFmtId="49" fontId="19" fillId="9" borderId="17" xfId="2" applyNumberFormat="1" applyFont="1" applyFill="1" applyBorder="1" applyAlignment="1">
      <alignment horizontal="center" vertical="center" wrapText="1" shrinkToFit="1"/>
    </xf>
    <xf numFmtId="49" fontId="22" fillId="0" borderId="27" xfId="2" applyNumberFormat="1" applyFont="1" applyFill="1" applyBorder="1" applyAlignment="1">
      <alignment horizontal="center" vertical="center" wrapText="1"/>
    </xf>
    <xf numFmtId="49" fontId="22" fillId="0" borderId="2" xfId="2" applyNumberFormat="1" applyFont="1" applyFill="1" applyBorder="1" applyAlignment="1">
      <alignment horizontal="center" vertical="center" wrapText="1"/>
    </xf>
    <xf numFmtId="49" fontId="22" fillId="0" borderId="66" xfId="2" applyNumberFormat="1" applyFont="1" applyFill="1" applyBorder="1" applyAlignment="1">
      <alignment horizontal="center" vertical="center" wrapText="1"/>
    </xf>
    <xf numFmtId="0" fontId="20" fillId="0" borderId="0" xfId="3" applyFont="1" applyFill="1" applyBorder="1" applyAlignment="1">
      <alignment horizontal="left" vertical="center" shrinkToFit="1"/>
    </xf>
    <xf numFmtId="0" fontId="4" fillId="0" borderId="0" xfId="3" applyFont="1" applyFill="1" applyBorder="1" applyAlignment="1">
      <alignment horizontal="center" vertical="top"/>
    </xf>
    <xf numFmtId="0" fontId="14" fillId="0" borderId="59" xfId="2" applyFont="1" applyBorder="1" applyAlignment="1">
      <alignment horizontal="center" vertical="center"/>
    </xf>
    <xf numFmtId="0" fontId="25" fillId="0" borderId="10" xfId="2" applyFont="1" applyFill="1" applyBorder="1" applyAlignment="1">
      <alignment horizontal="center" vertical="center" shrinkToFit="1"/>
    </xf>
    <xf numFmtId="0" fontId="25" fillId="0" borderId="0" xfId="2" applyFont="1" applyFill="1" applyBorder="1" applyAlignment="1">
      <alignment horizontal="center" vertical="center" shrinkToFit="1"/>
    </xf>
    <xf numFmtId="0" fontId="25" fillId="0" borderId="19" xfId="2" applyFont="1" applyFill="1" applyBorder="1" applyAlignment="1">
      <alignment horizontal="center" vertical="center" shrinkToFit="1"/>
    </xf>
    <xf numFmtId="0" fontId="25" fillId="0" borderId="26" xfId="2" applyFont="1" applyFill="1" applyBorder="1" applyAlignment="1">
      <alignment horizontal="center" vertical="center" shrinkToFit="1"/>
    </xf>
    <xf numFmtId="0" fontId="25" fillId="0" borderId="5" xfId="2" applyFont="1" applyFill="1" applyBorder="1" applyAlignment="1">
      <alignment horizontal="center" vertical="center" shrinkToFit="1"/>
    </xf>
    <xf numFmtId="0" fontId="25" fillId="0" borderId="6" xfId="2" applyFont="1" applyFill="1" applyBorder="1" applyAlignment="1">
      <alignment horizontal="center" vertical="center" shrinkToFit="1"/>
    </xf>
    <xf numFmtId="0" fontId="27" fillId="0" borderId="7" xfId="2" applyFont="1" applyFill="1" applyBorder="1" applyAlignment="1">
      <alignment horizontal="left" vertical="center" shrinkToFit="1"/>
    </xf>
    <xf numFmtId="0" fontId="27" fillId="0" borderId="8" xfId="2" applyFont="1" applyFill="1" applyBorder="1" applyAlignment="1">
      <alignment horizontal="left" vertical="center" shrinkToFit="1"/>
    </xf>
    <xf numFmtId="0" fontId="27" fillId="0" borderId="9" xfId="2" applyFont="1" applyFill="1" applyBorder="1" applyAlignment="1">
      <alignment horizontal="left" vertical="center" shrinkToFit="1"/>
    </xf>
    <xf numFmtId="0" fontId="25" fillId="0" borderId="21" xfId="2" applyFont="1" applyFill="1" applyBorder="1" applyAlignment="1">
      <alignment horizontal="left" vertical="center" shrinkToFit="1"/>
    </xf>
    <xf numFmtId="0" fontId="25" fillId="0" borderId="2" xfId="2" applyFont="1" applyFill="1" applyBorder="1" applyAlignment="1">
      <alignment horizontal="left" vertical="center" shrinkToFit="1"/>
    </xf>
    <xf numFmtId="0" fontId="25" fillId="0" borderId="18" xfId="2" applyFont="1" applyFill="1" applyBorder="1" applyAlignment="1">
      <alignment horizontal="left" vertical="center" shrinkToFit="1"/>
    </xf>
    <xf numFmtId="0" fontId="25" fillId="0" borderId="15" xfId="2" applyFont="1" applyFill="1" applyBorder="1" applyAlignment="1">
      <alignment horizontal="left" vertical="center" shrinkToFit="1"/>
    </xf>
    <xf numFmtId="0" fontId="25" fillId="0" borderId="16" xfId="2" applyFont="1" applyFill="1" applyBorder="1" applyAlignment="1">
      <alignment horizontal="left" vertical="center" shrinkToFit="1"/>
    </xf>
    <xf numFmtId="0" fontId="25" fillId="0" borderId="17" xfId="2" applyFont="1" applyFill="1" applyBorder="1" applyAlignment="1">
      <alignment horizontal="left" vertical="center" shrinkToFit="1"/>
    </xf>
  </cellXfs>
  <cellStyles count="4">
    <cellStyle name="標準" xfId="0" builtinId="0"/>
    <cellStyle name="標準 2" xfId="2"/>
    <cellStyle name="標準 3 3" xfId="1"/>
    <cellStyle name="標準 3 5" xfId="3"/>
  </cellStyles>
  <dxfs count="43">
    <dxf>
      <font>
        <color theme="0"/>
      </font>
      <fill>
        <patternFill>
          <bgColor theme="0"/>
        </patternFill>
      </fill>
      <border>
        <top/>
        <vertical/>
        <horizontal/>
      </border>
    </dxf>
    <dxf>
      <font>
        <color theme="0"/>
      </font>
      <fill>
        <patternFill>
          <bgColor theme="0"/>
        </patternFill>
      </fill>
      <border>
        <right/>
        <vertical/>
        <horizontal/>
      </border>
    </dxf>
    <dxf>
      <fill>
        <patternFill>
          <bgColor rgb="FFFFFFCC"/>
        </patternFill>
      </fill>
    </dxf>
    <dxf>
      <font>
        <color theme="0"/>
      </font>
      <fill>
        <patternFill>
          <bgColor rgb="FF00B0F0"/>
        </patternFill>
      </fill>
    </dxf>
    <dxf>
      <fill>
        <patternFill>
          <bgColor rgb="FFFFC000"/>
        </patternFill>
      </fill>
    </dxf>
    <dxf>
      <font>
        <color theme="0"/>
      </font>
      <fill>
        <patternFill>
          <bgColor theme="0"/>
        </patternFill>
      </fill>
      <border>
        <left/>
        <right/>
        <bottom/>
        <vertical/>
        <horizontal/>
      </border>
    </dxf>
    <dxf>
      <border>
        <left/>
        <right/>
        <top/>
        <bottom/>
        <vertical/>
        <horizontal/>
      </border>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fill>
        <patternFill>
          <bgColor theme="0"/>
        </patternFill>
      </fill>
      <border>
        <left/>
        <right/>
        <top/>
        <bottom/>
        <vertical/>
        <horizontal/>
      </border>
    </dxf>
    <dxf>
      <font>
        <color theme="0"/>
      </font>
      <fill>
        <patternFill patternType="none">
          <bgColor auto="1"/>
        </patternFill>
      </fill>
    </dxf>
    <dxf>
      <font>
        <color theme="0"/>
      </font>
      <fill>
        <patternFill>
          <bgColor theme="0"/>
        </patternFill>
      </fill>
      <border>
        <left/>
        <right/>
        <top/>
        <bottom/>
        <vertical/>
        <horizontal/>
      </border>
    </dxf>
    <dxf>
      <fill>
        <patternFill>
          <bgColor rgb="FFFFCCCC"/>
        </patternFill>
      </fill>
    </dxf>
    <dxf>
      <fill>
        <patternFill>
          <bgColor rgb="FF66FFFF"/>
        </patternFill>
      </fill>
    </dxf>
    <dxf>
      <font>
        <color theme="0"/>
      </font>
    </dxf>
    <dxf>
      <font>
        <color theme="0"/>
      </font>
      <fill>
        <patternFill>
          <bgColor theme="0"/>
        </patternFill>
      </fill>
      <border>
        <left/>
        <right/>
        <top/>
        <bottom/>
        <vertical/>
        <horizontal/>
      </border>
    </dxf>
    <dxf>
      <fill>
        <patternFill>
          <bgColor rgb="FFCCECFF"/>
        </patternFill>
      </fill>
    </dxf>
    <dxf>
      <fill>
        <patternFill>
          <bgColor rgb="FFFFCCCC"/>
        </patternFill>
      </fill>
    </dxf>
    <dxf>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dxf>
    <dxf>
      <font>
        <color theme="0"/>
      </font>
      <fill>
        <patternFill patternType="solid">
          <bgColor theme="0"/>
        </patternFill>
      </fill>
    </dxf>
    <dxf>
      <font>
        <color rgb="FFFFFFCC"/>
      </font>
    </dxf>
    <dxf>
      <font>
        <color theme="0"/>
      </font>
      <fill>
        <patternFill>
          <bgColor theme="0"/>
        </patternFill>
      </fill>
      <border>
        <left/>
        <right/>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66FFFF"/>
      <color rgb="FFCCECFF"/>
      <color rgb="FFFFCC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165316</xdr:colOff>
      <xdr:row>92</xdr:row>
      <xdr:rowOff>95250</xdr:rowOff>
    </xdr:from>
    <xdr:to>
      <xdr:col>53</xdr:col>
      <xdr:colOff>14968</xdr:colOff>
      <xdr:row>95</xdr:row>
      <xdr:rowOff>122465</xdr:rowOff>
    </xdr:to>
    <xdr:sp macro="" textlink="">
      <xdr:nvSpPr>
        <xdr:cNvPr id="2" name="AutoShape 3"/>
        <xdr:cNvSpPr>
          <a:spLocks noChangeArrowheads="1"/>
        </xdr:cNvSpPr>
      </xdr:nvSpPr>
      <xdr:spPr bwMode="auto">
        <a:xfrm>
          <a:off x="165316" y="13185321"/>
          <a:ext cx="10667331" cy="476251"/>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108857</xdr:colOff>
      <xdr:row>25</xdr:row>
      <xdr:rowOff>13606</xdr:rowOff>
    </xdr:from>
    <xdr:to>
      <xdr:col>26</xdr:col>
      <xdr:colOff>78149</xdr:colOff>
      <xdr:row>28</xdr:row>
      <xdr:rowOff>23905</xdr:rowOff>
    </xdr:to>
    <xdr:grpSp>
      <xdr:nvGrpSpPr>
        <xdr:cNvPr id="4" name="グループ化 3">
          <a:extLst>
            <a:ext uri="{FF2B5EF4-FFF2-40B4-BE49-F238E27FC236}">
              <a16:creationId xmlns:a16="http://schemas.microsoft.com/office/drawing/2014/main" id="{89AF6601-6F3A-4AD7-AD29-E77A1FFF98B4}"/>
            </a:ext>
          </a:extLst>
        </xdr:cNvPr>
        <xdr:cNvGrpSpPr/>
      </xdr:nvGrpSpPr>
      <xdr:grpSpPr>
        <a:xfrm>
          <a:off x="5007428" y="5021035"/>
          <a:ext cx="377507" cy="336870"/>
          <a:chOff x="9428971" y="3006196"/>
          <a:chExt cx="255384" cy="228769"/>
        </a:xfrm>
      </xdr:grpSpPr>
      <xdr:sp macro="" textlink="">
        <xdr:nvSpPr>
          <xdr:cNvPr id="5" name="正方形/長方形 4">
            <a:extLst>
              <a:ext uri="{FF2B5EF4-FFF2-40B4-BE49-F238E27FC236}">
                <a16:creationId xmlns:a16="http://schemas.microsoft.com/office/drawing/2014/main" id="{A85709C4-631E-87D3-E9CC-81A404C19976}"/>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a:extLst>
              <a:ext uri="{FF2B5EF4-FFF2-40B4-BE49-F238E27FC236}">
                <a16:creationId xmlns:a16="http://schemas.microsoft.com/office/drawing/2014/main" id="{4A924A94-3605-CA23-6DFA-6E856FF9D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W31"/>
  <sheetViews>
    <sheetView showGridLines="0" tabSelected="1" view="pageBreakPreview" zoomScale="85" zoomScaleNormal="160" zoomScaleSheetLayoutView="85" workbookViewId="0">
      <selection activeCell="CC13" sqref="CC13"/>
    </sheetView>
  </sheetViews>
  <sheetFormatPr defaultColWidth="2.25" defaultRowHeight="13.5" customHeight="1" x14ac:dyDescent="0.4"/>
  <cols>
    <col min="1" max="6" width="3.125" style="64" customWidth="1"/>
    <col min="7" max="14" width="3.125" style="40" customWidth="1"/>
    <col min="15" max="15" width="3.125" style="19" customWidth="1"/>
    <col min="16" max="22" width="3.125" style="64" customWidth="1"/>
    <col min="23" max="30" width="3.125" style="40" customWidth="1"/>
    <col min="31" max="37" width="3.125" style="44" customWidth="1"/>
    <col min="38" max="39" width="2.25" style="40" customWidth="1"/>
    <col min="40" max="75" width="2.25" style="40" hidden="1" customWidth="1"/>
    <col min="76" max="79" width="2.25" style="40" customWidth="1"/>
    <col min="80" max="16384" width="2.25" style="40"/>
  </cols>
  <sheetData>
    <row r="1" spans="1:67" ht="30" customHeight="1" thickBot="1" x14ac:dyDescent="0.45">
      <c r="A1" s="306" t="s">
        <v>48</v>
      </c>
      <c r="B1" s="306"/>
      <c r="C1" s="306"/>
      <c r="D1" s="306"/>
      <c r="E1" s="306"/>
      <c r="F1" s="306"/>
      <c r="G1" s="306"/>
      <c r="H1" s="306"/>
      <c r="I1" s="306"/>
      <c r="J1" s="306"/>
      <c r="K1" s="306"/>
      <c r="L1" s="306"/>
      <c r="M1" s="306"/>
      <c r="N1" s="306"/>
      <c r="O1" s="306"/>
      <c r="P1" s="306"/>
      <c r="Q1" s="306"/>
      <c r="R1" s="306"/>
      <c r="S1" s="306"/>
      <c r="U1" s="310" t="s">
        <v>104</v>
      </c>
      <c r="V1" s="311"/>
      <c r="W1" s="311"/>
      <c r="X1" s="311"/>
      <c r="Y1" s="311"/>
      <c r="Z1" s="311"/>
      <c r="AA1" s="311"/>
      <c r="AB1" s="311"/>
      <c r="AC1" s="311"/>
      <c r="AD1" s="311"/>
      <c r="AE1" s="311"/>
      <c r="AF1" s="311"/>
      <c r="AG1" s="311"/>
      <c r="AH1" s="311"/>
      <c r="AI1" s="311"/>
      <c r="AJ1" s="312"/>
    </row>
    <row r="2" spans="1:67" ht="24.95" customHeight="1" x14ac:dyDescent="0.4">
      <c r="B2" s="307" t="s">
        <v>49</v>
      </c>
      <c r="C2" s="308"/>
      <c r="D2" s="308"/>
      <c r="E2" s="308"/>
      <c r="F2" s="308"/>
      <c r="G2" s="308"/>
      <c r="H2" s="308"/>
      <c r="I2" s="308"/>
      <c r="J2" s="308"/>
      <c r="K2" s="308"/>
      <c r="L2" s="308"/>
      <c r="M2" s="308"/>
      <c r="N2" s="308"/>
      <c r="O2" s="308"/>
      <c r="P2" s="308"/>
      <c r="Q2" s="308"/>
      <c r="R2" s="308"/>
      <c r="S2" s="65"/>
      <c r="U2" s="307" t="s">
        <v>145</v>
      </c>
      <c r="V2" s="308"/>
      <c r="W2" s="308"/>
      <c r="X2" s="308"/>
      <c r="Y2" s="308"/>
      <c r="Z2" s="308"/>
      <c r="AA2" s="308"/>
      <c r="AB2" s="308"/>
      <c r="AC2" s="308"/>
      <c r="AD2" s="308"/>
      <c r="AE2" s="308"/>
      <c r="AF2" s="308"/>
      <c r="AG2" s="308"/>
      <c r="AH2" s="308"/>
      <c r="AI2" s="308"/>
      <c r="AJ2" s="308"/>
      <c r="AK2" s="66"/>
    </row>
    <row r="3" spans="1:67" ht="24.95" customHeight="1" x14ac:dyDescent="0.4">
      <c r="B3" s="308"/>
      <c r="C3" s="308"/>
      <c r="D3" s="308"/>
      <c r="E3" s="308"/>
      <c r="F3" s="308"/>
      <c r="G3" s="308"/>
      <c r="H3" s="308"/>
      <c r="I3" s="308"/>
      <c r="J3" s="308"/>
      <c r="K3" s="308"/>
      <c r="L3" s="308"/>
      <c r="M3" s="308"/>
      <c r="N3" s="308"/>
      <c r="O3" s="308"/>
      <c r="P3" s="308"/>
      <c r="Q3" s="308"/>
      <c r="R3" s="308"/>
      <c r="S3" s="65"/>
      <c r="U3" s="308"/>
      <c r="V3" s="308"/>
      <c r="W3" s="308"/>
      <c r="X3" s="308"/>
      <c r="Y3" s="308"/>
      <c r="Z3" s="308"/>
      <c r="AA3" s="308"/>
      <c r="AB3" s="308"/>
      <c r="AC3" s="308"/>
      <c r="AD3" s="308"/>
      <c r="AE3" s="308"/>
      <c r="AF3" s="308"/>
      <c r="AG3" s="308"/>
      <c r="AH3" s="308"/>
      <c r="AI3" s="308"/>
      <c r="AJ3" s="308"/>
      <c r="AK3" s="66"/>
    </row>
    <row r="4" spans="1:67" ht="6" customHeight="1" thickBot="1" x14ac:dyDescent="0.45">
      <c r="A4" s="66"/>
      <c r="B4" s="66"/>
      <c r="C4" s="66"/>
      <c r="D4" s="66"/>
      <c r="E4" s="66"/>
      <c r="F4" s="66"/>
      <c r="G4" s="66"/>
      <c r="H4" s="66"/>
      <c r="I4" s="66"/>
      <c r="J4" s="66"/>
      <c r="K4" s="66"/>
      <c r="L4" s="66"/>
      <c r="M4" s="66"/>
      <c r="N4" s="66"/>
      <c r="O4" s="66"/>
      <c r="P4" s="66"/>
      <c r="Q4" s="66"/>
      <c r="R4" s="66"/>
      <c r="S4" s="65"/>
      <c r="U4" s="66"/>
      <c r="V4" s="66"/>
      <c r="W4" s="66"/>
      <c r="X4" s="66"/>
      <c r="Y4" s="66"/>
      <c r="Z4" s="66"/>
      <c r="AA4" s="66"/>
      <c r="AB4" s="66"/>
      <c r="AC4" s="66"/>
      <c r="AD4" s="66"/>
      <c r="AE4" s="66"/>
      <c r="AF4" s="66"/>
      <c r="AG4" s="66"/>
      <c r="AH4" s="66"/>
      <c r="AI4" s="66"/>
      <c r="AJ4" s="66"/>
      <c r="AK4" s="66"/>
    </row>
    <row r="5" spans="1:67" ht="14.85" customHeight="1" x14ac:dyDescent="0.4">
      <c r="A5" s="309" t="s">
        <v>154</v>
      </c>
      <c r="B5" s="264"/>
      <c r="C5" s="264"/>
      <c r="D5" s="264"/>
      <c r="E5" s="265"/>
      <c r="F5" s="282"/>
      <c r="G5" s="283"/>
      <c r="H5" s="283"/>
      <c r="I5" s="283"/>
      <c r="J5" s="283"/>
      <c r="K5" s="283"/>
      <c r="L5" s="283"/>
      <c r="M5" s="283"/>
      <c r="N5" s="283"/>
      <c r="O5" s="284"/>
      <c r="P5" s="272" t="str">
        <f>IF(F5="","未入力","OK")</f>
        <v>未入力</v>
      </c>
      <c r="Q5" s="273"/>
      <c r="R5" s="67"/>
      <c r="S5" s="280">
        <f>IF(P5="OK",0,1)</f>
        <v>1</v>
      </c>
      <c r="U5" s="264" t="s">
        <v>50</v>
      </c>
      <c r="V5" s="264"/>
      <c r="W5" s="264"/>
      <c r="X5" s="264"/>
      <c r="Y5" s="264"/>
      <c r="Z5" s="265"/>
      <c r="AA5" s="300" t="s">
        <v>113</v>
      </c>
      <c r="AB5" s="301"/>
      <c r="AC5" s="301"/>
      <c r="AD5" s="301"/>
      <c r="AE5" s="301"/>
      <c r="AF5" s="301"/>
      <c r="AG5" s="301"/>
      <c r="AH5" s="301"/>
      <c r="AI5" s="301"/>
      <c r="AJ5" s="302"/>
      <c r="AO5" s="40" t="s">
        <v>51</v>
      </c>
      <c r="AQ5" s="40" t="s">
        <v>18</v>
      </c>
      <c r="AT5" s="40" t="s">
        <v>92</v>
      </c>
      <c r="AX5" s="40" t="s">
        <v>142</v>
      </c>
      <c r="BK5" s="272"/>
      <c r="BL5" s="273"/>
      <c r="BM5" s="68"/>
      <c r="BN5" s="68"/>
      <c r="BO5" s="260">
        <f>IF(AA5="",1,0)</f>
        <v>0</v>
      </c>
    </row>
    <row r="6" spans="1:67" ht="14.85" customHeight="1" thickBot="1" x14ac:dyDescent="0.45">
      <c r="A6" s="264"/>
      <c r="B6" s="264"/>
      <c r="C6" s="264"/>
      <c r="D6" s="264"/>
      <c r="E6" s="265"/>
      <c r="F6" s="285"/>
      <c r="G6" s="286"/>
      <c r="H6" s="286"/>
      <c r="I6" s="286"/>
      <c r="J6" s="286"/>
      <c r="K6" s="286"/>
      <c r="L6" s="286"/>
      <c r="M6" s="286"/>
      <c r="N6" s="286"/>
      <c r="O6" s="287"/>
      <c r="P6" s="272"/>
      <c r="Q6" s="273"/>
      <c r="R6" s="67"/>
      <c r="S6" s="280"/>
      <c r="U6" s="264"/>
      <c r="V6" s="264"/>
      <c r="W6" s="264"/>
      <c r="X6" s="264"/>
      <c r="Y6" s="264"/>
      <c r="Z6" s="265"/>
      <c r="AA6" s="303"/>
      <c r="AB6" s="304"/>
      <c r="AC6" s="304"/>
      <c r="AD6" s="304"/>
      <c r="AE6" s="304"/>
      <c r="AF6" s="304"/>
      <c r="AG6" s="304"/>
      <c r="AH6" s="304"/>
      <c r="AI6" s="304"/>
      <c r="AJ6" s="305"/>
      <c r="AO6" s="40" t="s">
        <v>52</v>
      </c>
      <c r="AQ6" s="40" t="s">
        <v>53</v>
      </c>
      <c r="AT6" s="40" t="s">
        <v>93</v>
      </c>
      <c r="AX6" s="40" t="s">
        <v>143</v>
      </c>
      <c r="BK6" s="272"/>
      <c r="BL6" s="273"/>
      <c r="BM6" s="68"/>
      <c r="BN6" s="68"/>
      <c r="BO6" s="260"/>
    </row>
    <row r="7" spans="1:67" ht="14.85" customHeight="1" x14ac:dyDescent="0.4">
      <c r="A7" s="264" t="s">
        <v>54</v>
      </c>
      <c r="B7" s="264"/>
      <c r="C7" s="264"/>
      <c r="D7" s="264"/>
      <c r="E7" s="265"/>
      <c r="F7" s="288"/>
      <c r="G7" s="289"/>
      <c r="H7" s="289"/>
      <c r="I7" s="289"/>
      <c r="J7" s="289"/>
      <c r="K7" s="289"/>
      <c r="L7" s="289"/>
      <c r="M7" s="289"/>
      <c r="N7" s="289"/>
      <c r="O7" s="290"/>
      <c r="P7" s="272" t="str">
        <f>IF(F7="","未入力","OK")</f>
        <v>未入力</v>
      </c>
      <c r="Q7" s="273"/>
      <c r="R7" s="67"/>
      <c r="S7" s="280">
        <f>IF(P7="OK",0,1)</f>
        <v>1</v>
      </c>
      <c r="U7" s="274" t="s">
        <v>155</v>
      </c>
      <c r="V7" s="275"/>
      <c r="W7" s="275"/>
      <c r="X7" s="275"/>
      <c r="Y7" s="275"/>
      <c r="Z7" s="265"/>
      <c r="AA7" s="220"/>
      <c r="AB7" s="221"/>
      <c r="AC7" s="221"/>
      <c r="AD7" s="221"/>
      <c r="AE7" s="221"/>
      <c r="AF7" s="221"/>
      <c r="AG7" s="221"/>
      <c r="AH7" s="221"/>
      <c r="AI7" s="221"/>
      <c r="AJ7" s="222"/>
      <c r="AQ7" s="40" t="s">
        <v>19</v>
      </c>
      <c r="BK7" s="272"/>
      <c r="BL7" s="273"/>
      <c r="BM7" s="68"/>
      <c r="BN7" s="68"/>
      <c r="BO7" s="260">
        <f>IF(AA7="",1,0)</f>
        <v>1</v>
      </c>
    </row>
    <row r="8" spans="1:67" ht="14.85" customHeight="1" thickBot="1" x14ac:dyDescent="0.45">
      <c r="A8" s="264"/>
      <c r="B8" s="264"/>
      <c r="C8" s="264"/>
      <c r="D8" s="264"/>
      <c r="E8" s="265"/>
      <c r="F8" s="291"/>
      <c r="G8" s="292"/>
      <c r="H8" s="292"/>
      <c r="I8" s="292"/>
      <c r="J8" s="292"/>
      <c r="K8" s="292"/>
      <c r="L8" s="292"/>
      <c r="M8" s="292"/>
      <c r="N8" s="292"/>
      <c r="O8" s="293"/>
      <c r="P8" s="272"/>
      <c r="Q8" s="273"/>
      <c r="R8" s="67"/>
      <c r="S8" s="260"/>
      <c r="T8" s="69"/>
      <c r="U8" s="275"/>
      <c r="V8" s="275"/>
      <c r="W8" s="275"/>
      <c r="X8" s="275"/>
      <c r="Y8" s="275"/>
      <c r="Z8" s="265"/>
      <c r="AA8" s="223"/>
      <c r="AB8" s="224"/>
      <c r="AC8" s="224"/>
      <c r="AD8" s="224"/>
      <c r="AE8" s="224"/>
      <c r="AF8" s="224"/>
      <c r="AG8" s="224"/>
      <c r="AH8" s="224"/>
      <c r="AI8" s="224"/>
      <c r="AJ8" s="225"/>
      <c r="AQ8" s="40" t="s">
        <v>20</v>
      </c>
      <c r="BK8" s="272"/>
      <c r="BL8" s="273"/>
      <c r="BM8" s="68"/>
      <c r="BN8" s="68"/>
      <c r="BO8" s="260"/>
    </row>
    <row r="9" spans="1:67" ht="14.85" customHeight="1" x14ac:dyDescent="0.4">
      <c r="A9" s="264" t="s">
        <v>55</v>
      </c>
      <c r="B9" s="264"/>
      <c r="C9" s="264"/>
      <c r="D9" s="264"/>
      <c r="E9" s="265"/>
      <c r="F9" s="288"/>
      <c r="G9" s="289"/>
      <c r="H9" s="289"/>
      <c r="I9" s="289"/>
      <c r="J9" s="289"/>
      <c r="K9" s="289"/>
      <c r="L9" s="289"/>
      <c r="M9" s="289"/>
      <c r="N9" s="289"/>
      <c r="O9" s="290"/>
      <c r="P9" s="272" t="str">
        <f>IF(F9="","未入力","OK")</f>
        <v>未入力</v>
      </c>
      <c r="Q9" s="273"/>
      <c r="R9" s="67"/>
      <c r="S9" s="260">
        <f>IF(P9="OK",0,1)</f>
        <v>1</v>
      </c>
      <c r="T9" s="69"/>
      <c r="U9" s="219" t="s">
        <v>149</v>
      </c>
      <c r="V9" s="219"/>
      <c r="W9" s="219"/>
      <c r="X9" s="219"/>
      <c r="Y9" s="219"/>
      <c r="Z9" s="219"/>
      <c r="AA9" s="220"/>
      <c r="AB9" s="221"/>
      <c r="AC9" s="221"/>
      <c r="AD9" s="221"/>
      <c r="AE9" s="221"/>
      <c r="AF9" s="221"/>
      <c r="AG9" s="221"/>
      <c r="AH9" s="221"/>
      <c r="AI9" s="221"/>
      <c r="AJ9" s="222"/>
      <c r="AK9" s="261"/>
      <c r="AL9" s="261"/>
      <c r="BO9" s="260">
        <f>IF(AA9="",1,0)</f>
        <v>1</v>
      </c>
    </row>
    <row r="10" spans="1:67" ht="14.85" customHeight="1" thickBot="1" x14ac:dyDescent="0.45">
      <c r="A10" s="264"/>
      <c r="B10" s="264"/>
      <c r="C10" s="264"/>
      <c r="D10" s="264"/>
      <c r="E10" s="265"/>
      <c r="F10" s="291"/>
      <c r="G10" s="292"/>
      <c r="H10" s="292"/>
      <c r="I10" s="292"/>
      <c r="J10" s="292"/>
      <c r="K10" s="292"/>
      <c r="L10" s="292"/>
      <c r="M10" s="292"/>
      <c r="N10" s="292"/>
      <c r="O10" s="293"/>
      <c r="P10" s="272"/>
      <c r="Q10" s="273"/>
      <c r="R10" s="67"/>
      <c r="S10" s="260"/>
      <c r="T10" s="69"/>
      <c r="U10" s="219"/>
      <c r="V10" s="219"/>
      <c r="W10" s="219"/>
      <c r="X10" s="219"/>
      <c r="Y10" s="219"/>
      <c r="Z10" s="219"/>
      <c r="AA10" s="223"/>
      <c r="AB10" s="224"/>
      <c r="AC10" s="224"/>
      <c r="AD10" s="224"/>
      <c r="AE10" s="224"/>
      <c r="AF10" s="224"/>
      <c r="AG10" s="224"/>
      <c r="AH10" s="224"/>
      <c r="AI10" s="224"/>
      <c r="AJ10" s="225"/>
      <c r="AK10" s="261"/>
      <c r="AL10" s="261"/>
      <c r="BO10" s="260"/>
    </row>
    <row r="11" spans="1:67" ht="14.85" customHeight="1" x14ac:dyDescent="0.4">
      <c r="A11" s="275" t="s">
        <v>56</v>
      </c>
      <c r="B11" s="275"/>
      <c r="C11" s="275"/>
      <c r="D11" s="275"/>
      <c r="E11" s="265"/>
      <c r="F11" s="294"/>
      <c r="G11" s="295"/>
      <c r="H11" s="295"/>
      <c r="I11" s="295"/>
      <c r="J11" s="295"/>
      <c r="K11" s="295"/>
      <c r="L11" s="295"/>
      <c r="M11" s="295"/>
      <c r="N11" s="295"/>
      <c r="O11" s="296"/>
      <c r="P11" s="272" t="str">
        <f>IF(F11="","未入力","OK")</f>
        <v>未入力</v>
      </c>
      <c r="Q11" s="273"/>
      <c r="R11" s="67"/>
      <c r="S11" s="260">
        <f>IF(P11="OK",0,1)</f>
        <v>1</v>
      </c>
      <c r="T11" s="69"/>
      <c r="U11" s="71"/>
      <c r="V11" s="71"/>
      <c r="W11" s="71"/>
      <c r="X11" s="71"/>
      <c r="Y11" s="71"/>
      <c r="Z11" s="71"/>
      <c r="AA11" s="71"/>
      <c r="AB11" s="72"/>
      <c r="AC11" s="72"/>
      <c r="AD11" s="72"/>
      <c r="AE11" s="72"/>
      <c r="AF11" s="72"/>
      <c r="AG11" s="72"/>
      <c r="AH11" s="72"/>
      <c r="AI11" s="72"/>
      <c r="AJ11" s="72"/>
      <c r="AK11" s="72"/>
      <c r="BO11" s="260">
        <f>BO5+BO7+BO9</f>
        <v>2</v>
      </c>
    </row>
    <row r="12" spans="1:67" ht="14.85" customHeight="1" thickBot="1" x14ac:dyDescent="0.45">
      <c r="A12" s="275"/>
      <c r="B12" s="275"/>
      <c r="C12" s="275"/>
      <c r="D12" s="275"/>
      <c r="E12" s="265"/>
      <c r="F12" s="297"/>
      <c r="G12" s="298"/>
      <c r="H12" s="298"/>
      <c r="I12" s="298"/>
      <c r="J12" s="298"/>
      <c r="K12" s="298"/>
      <c r="L12" s="298"/>
      <c r="M12" s="298"/>
      <c r="N12" s="298"/>
      <c r="O12" s="299"/>
      <c r="P12" s="272"/>
      <c r="Q12" s="273"/>
      <c r="R12" s="67"/>
      <c r="S12" s="260"/>
      <c r="T12" s="69"/>
      <c r="U12" s="71"/>
      <c r="V12" s="71"/>
      <c r="W12" s="71"/>
      <c r="X12" s="71"/>
      <c r="Y12" s="71"/>
      <c r="Z12" s="71"/>
      <c r="AA12" s="71"/>
      <c r="AB12" s="72"/>
      <c r="AC12" s="72"/>
      <c r="AD12" s="72"/>
      <c r="AE12" s="72"/>
      <c r="AF12" s="72"/>
      <c r="AG12" s="72"/>
      <c r="AH12" s="72"/>
      <c r="AI12" s="72"/>
      <c r="AJ12" s="72"/>
      <c r="AK12" s="72"/>
      <c r="BO12" s="260"/>
    </row>
    <row r="13" spans="1:67" ht="14.85" customHeight="1" x14ac:dyDescent="0.15">
      <c r="A13" s="281" t="s">
        <v>57</v>
      </c>
      <c r="B13" s="275"/>
      <c r="C13" s="275"/>
      <c r="D13" s="275"/>
      <c r="E13" s="265"/>
      <c r="F13" s="282"/>
      <c r="G13" s="283"/>
      <c r="H13" s="283"/>
      <c r="I13" s="283"/>
      <c r="J13" s="283"/>
      <c r="K13" s="283"/>
      <c r="L13" s="283"/>
      <c r="M13" s="283"/>
      <c r="N13" s="283"/>
      <c r="O13" s="284"/>
      <c r="P13" s="272" t="str">
        <f>IF(F13="","未入力","OK")</f>
        <v>未入力</v>
      </c>
      <c r="Q13" s="273"/>
      <c r="R13" s="67"/>
      <c r="S13" s="260">
        <f>IF(P13="OK",0,1)</f>
        <v>1</v>
      </c>
      <c r="T13" s="69"/>
      <c r="U13" s="73"/>
      <c r="V13" s="73"/>
      <c r="W13" s="73"/>
      <c r="X13" s="73"/>
      <c r="Y13" s="73"/>
      <c r="Z13" s="73"/>
      <c r="AA13" s="73"/>
      <c r="AB13" s="74"/>
      <c r="AC13" s="74"/>
      <c r="AD13" s="74"/>
      <c r="AE13" s="74"/>
      <c r="AF13" s="74"/>
      <c r="AG13" s="74"/>
      <c r="AH13" s="45"/>
      <c r="AI13" s="45"/>
      <c r="AJ13" s="45"/>
      <c r="AK13" s="72"/>
    </row>
    <row r="14" spans="1:67" ht="14.85" customHeight="1" thickBot="1" x14ac:dyDescent="0.45">
      <c r="A14" s="275"/>
      <c r="B14" s="275"/>
      <c r="C14" s="275"/>
      <c r="D14" s="275"/>
      <c r="E14" s="265"/>
      <c r="F14" s="285"/>
      <c r="G14" s="286"/>
      <c r="H14" s="286"/>
      <c r="I14" s="286"/>
      <c r="J14" s="286"/>
      <c r="K14" s="286"/>
      <c r="L14" s="286"/>
      <c r="M14" s="286"/>
      <c r="N14" s="286"/>
      <c r="O14" s="287"/>
      <c r="P14" s="272"/>
      <c r="Q14" s="273"/>
      <c r="R14" s="67"/>
      <c r="S14" s="260"/>
      <c r="T14" s="69"/>
      <c r="U14" s="73"/>
      <c r="V14" s="73"/>
      <c r="W14" s="71"/>
      <c r="X14" s="71"/>
      <c r="Y14" s="71"/>
      <c r="Z14" s="71"/>
      <c r="AA14" s="71"/>
      <c r="AB14" s="75"/>
      <c r="AC14" s="75"/>
      <c r="AD14" s="76"/>
      <c r="AE14" s="76"/>
      <c r="AF14" s="76"/>
      <c r="AG14" s="76"/>
      <c r="AH14" s="72"/>
      <c r="AI14" s="72"/>
      <c r="AJ14" s="72"/>
      <c r="AK14" s="71"/>
    </row>
    <row r="15" spans="1:67" ht="14.85" customHeight="1" x14ac:dyDescent="0.4">
      <c r="A15" s="264" t="s">
        <v>58</v>
      </c>
      <c r="B15" s="264"/>
      <c r="C15" s="264"/>
      <c r="D15" s="264"/>
      <c r="E15" s="265"/>
      <c r="F15" s="266"/>
      <c r="G15" s="267"/>
      <c r="H15" s="267"/>
      <c r="I15" s="267"/>
      <c r="J15" s="267"/>
      <c r="K15" s="267"/>
      <c r="L15" s="267"/>
      <c r="M15" s="267"/>
      <c r="N15" s="267"/>
      <c r="O15" s="268"/>
      <c r="P15" s="272" t="str">
        <f>IF(F15="","未入力","OK")</f>
        <v>未入力</v>
      </c>
      <c r="Q15" s="273"/>
      <c r="R15" s="67"/>
      <c r="S15" s="260">
        <f>IF(P15="OK",0,1)</f>
        <v>1</v>
      </c>
      <c r="T15" s="69"/>
      <c r="U15" s="73"/>
      <c r="V15" s="73"/>
      <c r="W15" s="71"/>
      <c r="X15" s="71"/>
      <c r="Y15" s="71"/>
      <c r="Z15" s="71"/>
      <c r="AA15" s="71"/>
      <c r="AB15" s="75"/>
      <c r="AC15" s="75"/>
      <c r="AD15" s="76"/>
      <c r="AE15" s="76"/>
      <c r="AF15" s="76"/>
      <c r="AG15" s="76"/>
      <c r="AH15" s="72"/>
      <c r="AI15" s="72"/>
      <c r="AJ15" s="72"/>
      <c r="AK15" s="71"/>
    </row>
    <row r="16" spans="1:67" ht="14.85" customHeight="1" thickBot="1" x14ac:dyDescent="0.45">
      <c r="A16" s="264"/>
      <c r="B16" s="264"/>
      <c r="C16" s="264"/>
      <c r="D16" s="264"/>
      <c r="E16" s="265"/>
      <c r="F16" s="277"/>
      <c r="G16" s="278"/>
      <c r="H16" s="278"/>
      <c r="I16" s="278"/>
      <c r="J16" s="278"/>
      <c r="K16" s="278"/>
      <c r="L16" s="278"/>
      <c r="M16" s="278"/>
      <c r="N16" s="278"/>
      <c r="O16" s="279"/>
      <c r="P16" s="272"/>
      <c r="Q16" s="273"/>
      <c r="R16" s="67"/>
      <c r="S16" s="260"/>
      <c r="T16" s="69"/>
      <c r="U16" s="73"/>
      <c r="V16" s="73"/>
      <c r="W16" s="45"/>
      <c r="X16" s="45"/>
      <c r="Y16" s="45"/>
      <c r="Z16" s="45"/>
      <c r="AA16" s="45"/>
      <c r="AB16" s="77"/>
      <c r="AC16" s="45"/>
      <c r="AD16" s="45"/>
      <c r="AE16" s="45"/>
      <c r="AF16" s="45"/>
      <c r="AG16" s="45"/>
      <c r="AH16" s="45"/>
      <c r="AI16" s="45"/>
      <c r="AJ16" s="72"/>
      <c r="AK16" s="72"/>
    </row>
    <row r="17" spans="1:73" ht="14.85" customHeight="1" x14ac:dyDescent="0.4">
      <c r="A17" s="264" t="s">
        <v>59</v>
      </c>
      <c r="B17" s="264"/>
      <c r="C17" s="264"/>
      <c r="D17" s="264"/>
      <c r="E17" s="265"/>
      <c r="F17" s="266"/>
      <c r="G17" s="267"/>
      <c r="H17" s="267"/>
      <c r="I17" s="267"/>
      <c r="J17" s="267"/>
      <c r="K17" s="267"/>
      <c r="L17" s="267"/>
      <c r="M17" s="267"/>
      <c r="N17" s="267"/>
      <c r="O17" s="268"/>
      <c r="P17" s="272" t="str">
        <f>IF(F17="","未入力","OK")</f>
        <v>未入力</v>
      </c>
      <c r="Q17" s="273"/>
      <c r="R17" s="67"/>
      <c r="S17" s="260">
        <f>IF(P17="OK",0,1)</f>
        <v>1</v>
      </c>
      <c r="T17" s="69"/>
      <c r="U17" s="73"/>
      <c r="V17" s="73"/>
      <c r="W17" s="73"/>
      <c r="X17" s="73"/>
      <c r="Y17" s="73"/>
      <c r="Z17" s="73"/>
      <c r="AA17" s="73"/>
      <c r="AB17" s="72"/>
      <c r="AC17" s="78"/>
      <c r="AD17" s="78" t="s">
        <v>128</v>
      </c>
      <c r="AE17" s="78"/>
      <c r="AF17" s="78"/>
      <c r="AG17" s="78"/>
      <c r="AH17" s="72"/>
      <c r="AI17" s="72"/>
      <c r="AJ17" s="72"/>
      <c r="AK17" s="72"/>
    </row>
    <row r="18" spans="1:73" ht="14.85" customHeight="1" thickBot="1" x14ac:dyDescent="0.45">
      <c r="A18" s="264"/>
      <c r="B18" s="264"/>
      <c r="C18" s="264"/>
      <c r="D18" s="264"/>
      <c r="E18" s="265"/>
      <c r="F18" s="269"/>
      <c r="G18" s="270"/>
      <c r="H18" s="270"/>
      <c r="I18" s="270"/>
      <c r="J18" s="270"/>
      <c r="K18" s="270"/>
      <c r="L18" s="270"/>
      <c r="M18" s="270"/>
      <c r="N18" s="270"/>
      <c r="O18" s="271"/>
      <c r="P18" s="272"/>
      <c r="Q18" s="273"/>
      <c r="R18" s="67"/>
      <c r="S18" s="260"/>
      <c r="T18" s="69"/>
      <c r="U18" s="73"/>
      <c r="V18" s="73"/>
      <c r="W18" s="73"/>
      <c r="X18" s="73"/>
      <c r="Y18" s="73"/>
      <c r="Z18" s="73"/>
      <c r="AA18" s="73"/>
      <c r="AB18" s="78"/>
      <c r="AC18" s="78"/>
      <c r="AD18" s="78"/>
      <c r="AE18" s="78"/>
      <c r="AF18" s="78"/>
      <c r="AG18" s="78"/>
      <c r="AH18" s="72"/>
      <c r="AI18" s="72"/>
      <c r="AJ18" s="72"/>
      <c r="AK18" s="72"/>
    </row>
    <row r="19" spans="1:73" ht="14.85" customHeight="1" thickBot="1" x14ac:dyDescent="0.45">
      <c r="A19" s="274" t="s">
        <v>114</v>
      </c>
      <c r="B19" s="275"/>
      <c r="C19" s="275"/>
      <c r="D19" s="275"/>
      <c r="E19" s="265"/>
      <c r="F19" s="276"/>
      <c r="G19" s="267"/>
      <c r="H19" s="267"/>
      <c r="I19" s="267"/>
      <c r="J19" s="267"/>
      <c r="K19" s="267"/>
      <c r="L19" s="267"/>
      <c r="M19" s="267"/>
      <c r="N19" s="267"/>
      <c r="O19" s="268"/>
      <c r="P19" s="272" t="str">
        <f>IF(F19="","未入力","OK")</f>
        <v>未入力</v>
      </c>
      <c r="Q19" s="273"/>
      <c r="R19" s="67"/>
      <c r="S19" s="260">
        <f>IF(P19="OK",0,1)</f>
        <v>1</v>
      </c>
      <c r="T19" s="69"/>
      <c r="U19" s="73"/>
      <c r="V19" s="73"/>
      <c r="W19" s="72"/>
      <c r="X19" s="72"/>
      <c r="Y19" s="72"/>
      <c r="Z19" s="72"/>
      <c r="AA19" s="72"/>
      <c r="AB19" s="79"/>
      <c r="AC19" s="80"/>
      <c r="AD19" s="80"/>
      <c r="AE19" s="80"/>
      <c r="AF19" s="80"/>
      <c r="AG19" s="80"/>
      <c r="AH19" s="72"/>
      <c r="AI19" s="72"/>
      <c r="AJ19" s="72"/>
      <c r="AK19" s="72"/>
    </row>
    <row r="20" spans="1:73" ht="14.85" customHeight="1" thickBot="1" x14ac:dyDescent="0.45">
      <c r="A20" s="275"/>
      <c r="B20" s="275"/>
      <c r="C20" s="275"/>
      <c r="D20" s="275"/>
      <c r="E20" s="265"/>
      <c r="F20" s="277"/>
      <c r="G20" s="278"/>
      <c r="H20" s="278"/>
      <c r="I20" s="278"/>
      <c r="J20" s="278"/>
      <c r="K20" s="278"/>
      <c r="L20" s="278"/>
      <c r="M20" s="278"/>
      <c r="N20" s="278"/>
      <c r="O20" s="279"/>
      <c r="P20" s="272"/>
      <c r="Q20" s="273"/>
      <c r="R20" s="67"/>
      <c r="S20" s="260"/>
      <c r="T20" s="69"/>
      <c r="U20" s="73"/>
      <c r="V20" s="73"/>
      <c r="W20" s="72"/>
      <c r="X20" s="72"/>
      <c r="Y20" s="72"/>
      <c r="Z20" s="72"/>
      <c r="AA20" s="72"/>
      <c r="AB20" s="80"/>
      <c r="AC20" s="80"/>
      <c r="AD20" s="80"/>
      <c r="AE20" s="80"/>
      <c r="AF20" s="80"/>
      <c r="AG20" s="80"/>
      <c r="AH20" s="72"/>
      <c r="AI20" s="72"/>
      <c r="AJ20" s="72"/>
      <c r="AK20" s="72"/>
      <c r="AQ20" s="263">
        <v>0</v>
      </c>
      <c r="AR20" s="227"/>
      <c r="AS20" s="263">
        <v>0</v>
      </c>
      <c r="AT20" s="227"/>
      <c r="AU20" s="232" t="s">
        <v>60</v>
      </c>
      <c r="AV20" s="233"/>
      <c r="AW20" s="233"/>
      <c r="AX20" s="233"/>
      <c r="AY20" s="233"/>
      <c r="AZ20" s="233"/>
      <c r="BA20" s="233"/>
      <c r="BB20" s="233"/>
      <c r="BC20" s="233"/>
      <c r="BD20" s="233"/>
      <c r="BE20" s="234"/>
      <c r="BG20" s="263">
        <v>0</v>
      </c>
      <c r="BH20" s="227"/>
      <c r="BI20" s="263"/>
      <c r="BJ20" s="227"/>
      <c r="BK20" s="232" t="s">
        <v>60</v>
      </c>
      <c r="BL20" s="233"/>
      <c r="BM20" s="233"/>
      <c r="BN20" s="233"/>
      <c r="BO20" s="233"/>
      <c r="BP20" s="233"/>
      <c r="BQ20" s="233"/>
      <c r="BR20" s="233"/>
      <c r="BS20" s="233"/>
      <c r="BT20" s="233"/>
      <c r="BU20" s="234"/>
    </row>
    <row r="21" spans="1:73" ht="14.85" customHeight="1" x14ac:dyDescent="0.4">
      <c r="A21" s="264" t="s">
        <v>81</v>
      </c>
      <c r="B21" s="264"/>
      <c r="C21" s="264"/>
      <c r="D21" s="264"/>
      <c r="E21" s="265"/>
      <c r="F21" s="276"/>
      <c r="G21" s="267"/>
      <c r="H21" s="267"/>
      <c r="I21" s="267"/>
      <c r="J21" s="267"/>
      <c r="K21" s="267"/>
      <c r="L21" s="267"/>
      <c r="M21" s="267"/>
      <c r="N21" s="267"/>
      <c r="O21" s="268"/>
      <c r="P21" s="272" t="str">
        <f>IF(F21="","未入力","OK")</f>
        <v>未入力</v>
      </c>
      <c r="Q21" s="273"/>
      <c r="R21" s="67"/>
      <c r="S21" s="260">
        <f>IF(P21="OK",0,1)</f>
        <v>1</v>
      </c>
      <c r="T21" s="69"/>
      <c r="U21" s="73"/>
      <c r="V21" s="73"/>
      <c r="W21" s="45"/>
      <c r="X21" s="45"/>
      <c r="Y21" s="45"/>
      <c r="Z21" s="45"/>
      <c r="AA21" s="45"/>
      <c r="AB21" s="45"/>
      <c r="AC21" s="45"/>
      <c r="AD21" s="45"/>
      <c r="AE21" s="72"/>
      <c r="AF21" s="72"/>
      <c r="AG21" s="72"/>
      <c r="AH21" s="72"/>
      <c r="AI21" s="72"/>
      <c r="AJ21" s="72"/>
      <c r="AK21" s="72"/>
      <c r="AQ21" s="228"/>
      <c r="AR21" s="229"/>
      <c r="AS21" s="228"/>
      <c r="AT21" s="229"/>
      <c r="AU21" s="235"/>
      <c r="AV21" s="236"/>
      <c r="AW21" s="236"/>
      <c r="AX21" s="236"/>
      <c r="AY21" s="236"/>
      <c r="AZ21" s="236"/>
      <c r="BA21" s="236"/>
      <c r="BB21" s="236"/>
      <c r="BC21" s="236"/>
      <c r="BD21" s="236"/>
      <c r="BE21" s="237"/>
      <c r="BG21" s="228"/>
      <c r="BH21" s="229"/>
      <c r="BI21" s="228"/>
      <c r="BJ21" s="229"/>
      <c r="BK21" s="235"/>
      <c r="BL21" s="236"/>
      <c r="BM21" s="236"/>
      <c r="BN21" s="236"/>
      <c r="BO21" s="236"/>
      <c r="BP21" s="236"/>
      <c r="BQ21" s="236"/>
      <c r="BR21" s="236"/>
      <c r="BS21" s="236"/>
      <c r="BT21" s="236"/>
      <c r="BU21" s="237"/>
    </row>
    <row r="22" spans="1:73" ht="14.85" customHeight="1" thickBot="1" x14ac:dyDescent="0.45">
      <c r="A22" s="264"/>
      <c r="B22" s="264"/>
      <c r="C22" s="264"/>
      <c r="D22" s="264"/>
      <c r="E22" s="265"/>
      <c r="F22" s="277"/>
      <c r="G22" s="278"/>
      <c r="H22" s="278"/>
      <c r="I22" s="278"/>
      <c r="J22" s="278"/>
      <c r="K22" s="278"/>
      <c r="L22" s="278"/>
      <c r="M22" s="278"/>
      <c r="N22" s="278"/>
      <c r="O22" s="279"/>
      <c r="P22" s="272"/>
      <c r="Q22" s="273"/>
      <c r="R22" s="67"/>
      <c r="S22" s="260"/>
      <c r="T22" s="69"/>
      <c r="U22" s="70"/>
      <c r="V22" s="70"/>
      <c r="W22" s="19"/>
      <c r="X22" s="19"/>
      <c r="Y22" s="19"/>
      <c r="AQ22" s="228"/>
      <c r="AR22" s="229"/>
      <c r="AS22" s="228"/>
      <c r="AT22" s="229"/>
      <c r="AU22" s="235"/>
      <c r="AV22" s="236"/>
      <c r="AW22" s="236"/>
      <c r="AX22" s="236"/>
      <c r="AY22" s="236"/>
      <c r="AZ22" s="236"/>
      <c r="BA22" s="236"/>
      <c r="BB22" s="236"/>
      <c r="BC22" s="236"/>
      <c r="BD22" s="236"/>
      <c r="BE22" s="237"/>
      <c r="BG22" s="228"/>
      <c r="BH22" s="229"/>
      <c r="BI22" s="228"/>
      <c r="BJ22" s="229"/>
      <c r="BK22" s="235"/>
      <c r="BL22" s="236"/>
      <c r="BM22" s="236"/>
      <c r="BN22" s="236"/>
      <c r="BO22" s="236"/>
      <c r="BP22" s="236"/>
      <c r="BQ22" s="236"/>
      <c r="BR22" s="236"/>
      <c r="BS22" s="236"/>
      <c r="BT22" s="236"/>
      <c r="BU22" s="237"/>
    </row>
    <row r="23" spans="1:73" ht="14.85" customHeight="1" thickBot="1" x14ac:dyDescent="0.45">
      <c r="A23" s="46"/>
      <c r="B23" s="46"/>
      <c r="C23" s="46"/>
      <c r="D23" s="46"/>
      <c r="G23" s="82"/>
      <c r="H23" s="82"/>
      <c r="I23" s="82"/>
      <c r="J23" s="82"/>
      <c r="K23" s="82"/>
      <c r="L23" s="82"/>
      <c r="M23" s="82"/>
      <c r="N23" s="82"/>
      <c r="O23" s="82"/>
      <c r="P23" s="81"/>
      <c r="Q23" s="81"/>
      <c r="R23" s="81"/>
      <c r="S23" s="83"/>
      <c r="T23" s="69"/>
      <c r="U23" s="70"/>
      <c r="V23" s="70"/>
      <c r="W23" s="19"/>
      <c r="X23" s="19"/>
      <c r="Y23" s="19"/>
      <c r="AQ23" s="230"/>
      <c r="AR23" s="231"/>
      <c r="AS23" s="230"/>
      <c r="AT23" s="231"/>
      <c r="AU23" s="238"/>
      <c r="AV23" s="239"/>
      <c r="AW23" s="239"/>
      <c r="AX23" s="239"/>
      <c r="AY23" s="239"/>
      <c r="AZ23" s="239"/>
      <c r="BA23" s="239"/>
      <c r="BB23" s="239"/>
      <c r="BC23" s="239"/>
      <c r="BD23" s="239"/>
      <c r="BE23" s="240"/>
      <c r="BG23" s="230"/>
      <c r="BH23" s="231"/>
      <c r="BI23" s="230"/>
      <c r="BJ23" s="231"/>
      <c r="BK23" s="238"/>
      <c r="BL23" s="239"/>
      <c r="BM23" s="239"/>
      <c r="BN23" s="239"/>
      <c r="BO23" s="239"/>
      <c r="BP23" s="239"/>
      <c r="BQ23" s="239"/>
      <c r="BR23" s="239"/>
      <c r="BS23" s="239"/>
      <c r="BT23" s="239"/>
      <c r="BU23" s="240"/>
    </row>
    <row r="24" spans="1:73" ht="14.85" customHeight="1" x14ac:dyDescent="0.4">
      <c r="B24" s="70"/>
      <c r="C24" s="244" t="s">
        <v>61</v>
      </c>
      <c r="D24" s="245"/>
      <c r="E24" s="245"/>
      <c r="F24" s="245"/>
      <c r="G24" s="251" t="str">
        <f>VLOOKUP(S24,AQ20:BE27,5,FALSE)</f>
        <v>エラー：未入力項目があります。必要項目を全て入力してください。</v>
      </c>
      <c r="H24" s="252"/>
      <c r="I24" s="252"/>
      <c r="J24" s="252"/>
      <c r="K24" s="252"/>
      <c r="L24" s="252"/>
      <c r="M24" s="252"/>
      <c r="N24" s="252"/>
      <c r="O24" s="252"/>
      <c r="P24" s="253"/>
      <c r="Q24" s="70"/>
      <c r="R24" s="70"/>
      <c r="S24" s="280">
        <f>SUM(S5:S22)</f>
        <v>9</v>
      </c>
      <c r="T24" s="70"/>
      <c r="U24" s="84"/>
      <c r="W24" s="244" t="s">
        <v>62</v>
      </c>
      <c r="X24" s="245"/>
      <c r="Y24" s="245"/>
      <c r="Z24" s="245"/>
      <c r="AA24" s="251" t="str">
        <f>IF(BO11=0,"異動情報の入力完了です。","エラー：未入力項目があります。必要項目を全て入力してください。")</f>
        <v>エラー：未入力項目があります。必要項目を全て入力してください。</v>
      </c>
      <c r="AB24" s="252"/>
      <c r="AC24" s="252"/>
      <c r="AD24" s="252"/>
      <c r="AE24" s="252"/>
      <c r="AF24" s="252"/>
      <c r="AG24" s="252"/>
      <c r="AH24" s="252"/>
      <c r="AI24" s="252"/>
      <c r="AJ24" s="253"/>
      <c r="AK24" s="262">
        <f>BO5+BO7</f>
        <v>1</v>
      </c>
      <c r="AQ24" s="226">
        <f>S24</f>
        <v>9</v>
      </c>
      <c r="AR24" s="227"/>
      <c r="AS24" s="226">
        <f>IF(S24&gt;0,1,2)</f>
        <v>1</v>
      </c>
      <c r="AT24" s="227"/>
      <c r="AU24" s="232" t="s">
        <v>63</v>
      </c>
      <c r="AV24" s="233"/>
      <c r="AW24" s="233"/>
      <c r="AX24" s="233"/>
      <c r="AY24" s="233"/>
      <c r="AZ24" s="233"/>
      <c r="BA24" s="233"/>
      <c r="BB24" s="233"/>
      <c r="BC24" s="233"/>
      <c r="BD24" s="233"/>
      <c r="BE24" s="234"/>
      <c r="BG24" s="226">
        <v>1</v>
      </c>
      <c r="BH24" s="227"/>
      <c r="BI24" s="226"/>
      <c r="BJ24" s="227"/>
      <c r="BK24" s="232" t="s">
        <v>63</v>
      </c>
      <c r="BL24" s="233"/>
      <c r="BM24" s="233"/>
      <c r="BN24" s="233"/>
      <c r="BO24" s="233"/>
      <c r="BP24" s="233"/>
      <c r="BQ24" s="233"/>
      <c r="BR24" s="233"/>
      <c r="BS24" s="233"/>
      <c r="BT24" s="233"/>
      <c r="BU24" s="234"/>
    </row>
    <row r="25" spans="1:73" ht="14.85" customHeight="1" x14ac:dyDescent="0.4">
      <c r="B25" s="70"/>
      <c r="C25" s="246"/>
      <c r="D25" s="247"/>
      <c r="E25" s="247"/>
      <c r="F25" s="247"/>
      <c r="G25" s="254"/>
      <c r="H25" s="255"/>
      <c r="I25" s="255"/>
      <c r="J25" s="255"/>
      <c r="K25" s="255"/>
      <c r="L25" s="255"/>
      <c r="M25" s="255"/>
      <c r="N25" s="255"/>
      <c r="O25" s="255"/>
      <c r="P25" s="256"/>
      <c r="Q25" s="70"/>
      <c r="R25" s="70"/>
      <c r="S25" s="280"/>
      <c r="T25" s="70"/>
      <c r="U25" s="84"/>
      <c r="W25" s="246"/>
      <c r="X25" s="247"/>
      <c r="Y25" s="247"/>
      <c r="Z25" s="247"/>
      <c r="AA25" s="254"/>
      <c r="AB25" s="255"/>
      <c r="AC25" s="255"/>
      <c r="AD25" s="255"/>
      <c r="AE25" s="255"/>
      <c r="AF25" s="255"/>
      <c r="AG25" s="255"/>
      <c r="AH25" s="255"/>
      <c r="AI25" s="255"/>
      <c r="AJ25" s="256"/>
      <c r="AK25" s="262"/>
      <c r="AQ25" s="228"/>
      <c r="AR25" s="229"/>
      <c r="AS25" s="228"/>
      <c r="AT25" s="229"/>
      <c r="AU25" s="235"/>
      <c r="AV25" s="236"/>
      <c r="AW25" s="236"/>
      <c r="AX25" s="236"/>
      <c r="AY25" s="236"/>
      <c r="AZ25" s="236"/>
      <c r="BA25" s="236"/>
      <c r="BB25" s="236"/>
      <c r="BC25" s="236"/>
      <c r="BD25" s="236"/>
      <c r="BE25" s="237"/>
      <c r="BG25" s="228"/>
      <c r="BH25" s="229"/>
      <c r="BI25" s="228"/>
      <c r="BJ25" s="229"/>
      <c r="BK25" s="235"/>
      <c r="BL25" s="236"/>
      <c r="BM25" s="236"/>
      <c r="BN25" s="236"/>
      <c r="BO25" s="236"/>
      <c r="BP25" s="236"/>
      <c r="BQ25" s="236"/>
      <c r="BR25" s="236"/>
      <c r="BS25" s="236"/>
      <c r="BT25" s="236"/>
      <c r="BU25" s="237"/>
    </row>
    <row r="26" spans="1:73" ht="14.85" customHeight="1" x14ac:dyDescent="0.4">
      <c r="C26" s="248"/>
      <c r="D26" s="247"/>
      <c r="E26" s="247"/>
      <c r="F26" s="247"/>
      <c r="G26" s="254"/>
      <c r="H26" s="255"/>
      <c r="I26" s="255"/>
      <c r="J26" s="255"/>
      <c r="K26" s="255"/>
      <c r="L26" s="255"/>
      <c r="M26" s="255"/>
      <c r="N26" s="255"/>
      <c r="O26" s="255"/>
      <c r="P26" s="256"/>
      <c r="Q26" s="70"/>
      <c r="R26" s="70"/>
      <c r="S26" s="280"/>
      <c r="U26" s="85"/>
      <c r="W26" s="248"/>
      <c r="X26" s="247"/>
      <c r="Y26" s="247"/>
      <c r="Z26" s="247"/>
      <c r="AA26" s="254"/>
      <c r="AB26" s="255"/>
      <c r="AC26" s="255"/>
      <c r="AD26" s="255"/>
      <c r="AE26" s="255"/>
      <c r="AF26" s="255"/>
      <c r="AG26" s="255"/>
      <c r="AH26" s="255"/>
      <c r="AI26" s="255"/>
      <c r="AJ26" s="256"/>
      <c r="AK26" s="262"/>
      <c r="AQ26" s="228"/>
      <c r="AR26" s="229"/>
      <c r="AS26" s="228"/>
      <c r="AT26" s="229"/>
      <c r="AU26" s="235"/>
      <c r="AV26" s="236"/>
      <c r="AW26" s="236"/>
      <c r="AX26" s="236"/>
      <c r="AY26" s="236"/>
      <c r="AZ26" s="236"/>
      <c r="BA26" s="236"/>
      <c r="BB26" s="236"/>
      <c r="BC26" s="236"/>
      <c r="BD26" s="236"/>
      <c r="BE26" s="237"/>
      <c r="BG26" s="228"/>
      <c r="BH26" s="229"/>
      <c r="BI26" s="228"/>
      <c r="BJ26" s="229"/>
      <c r="BK26" s="235"/>
      <c r="BL26" s="236"/>
      <c r="BM26" s="236"/>
      <c r="BN26" s="236"/>
      <c r="BO26" s="236"/>
      <c r="BP26" s="236"/>
      <c r="BQ26" s="236"/>
      <c r="BR26" s="236"/>
      <c r="BS26" s="236"/>
      <c r="BT26" s="236"/>
      <c r="BU26" s="237"/>
    </row>
    <row r="27" spans="1:73" ht="14.85" customHeight="1" thickBot="1" x14ac:dyDescent="0.45">
      <c r="C27" s="249"/>
      <c r="D27" s="250"/>
      <c r="E27" s="250"/>
      <c r="F27" s="250"/>
      <c r="G27" s="257"/>
      <c r="H27" s="258"/>
      <c r="I27" s="258"/>
      <c r="J27" s="258"/>
      <c r="K27" s="258"/>
      <c r="L27" s="258"/>
      <c r="M27" s="258"/>
      <c r="N27" s="258"/>
      <c r="O27" s="258"/>
      <c r="P27" s="259"/>
      <c r="S27" s="280"/>
      <c r="U27" s="85"/>
      <c r="W27" s="249"/>
      <c r="X27" s="250"/>
      <c r="Y27" s="250"/>
      <c r="Z27" s="250"/>
      <c r="AA27" s="257"/>
      <c r="AB27" s="258"/>
      <c r="AC27" s="258"/>
      <c r="AD27" s="258"/>
      <c r="AE27" s="258"/>
      <c r="AF27" s="258"/>
      <c r="AG27" s="258"/>
      <c r="AH27" s="258"/>
      <c r="AI27" s="258"/>
      <c r="AJ27" s="259"/>
      <c r="AK27" s="262"/>
      <c r="AQ27" s="230"/>
      <c r="AR27" s="231"/>
      <c r="AS27" s="230"/>
      <c r="AT27" s="231"/>
      <c r="AU27" s="238"/>
      <c r="AV27" s="239"/>
      <c r="AW27" s="239"/>
      <c r="AX27" s="239"/>
      <c r="AY27" s="239"/>
      <c r="AZ27" s="239"/>
      <c r="BA27" s="239"/>
      <c r="BB27" s="239"/>
      <c r="BC27" s="239"/>
      <c r="BD27" s="239"/>
      <c r="BE27" s="240"/>
      <c r="BG27" s="230"/>
      <c r="BH27" s="231"/>
      <c r="BI27" s="230"/>
      <c r="BJ27" s="231"/>
      <c r="BK27" s="238"/>
      <c r="BL27" s="239"/>
      <c r="BM27" s="239"/>
      <c r="BN27" s="239"/>
      <c r="BO27" s="239"/>
      <c r="BP27" s="239"/>
      <c r="BQ27" s="239"/>
      <c r="BR27" s="239"/>
      <c r="BS27" s="239"/>
      <c r="BT27" s="239"/>
      <c r="BU27" s="240"/>
    </row>
    <row r="28" spans="1:73" ht="14.85" customHeight="1" x14ac:dyDescent="0.4">
      <c r="Q28" s="44"/>
      <c r="R28" s="44"/>
      <c r="S28" s="65"/>
      <c r="U28" s="241"/>
      <c r="V28" s="242"/>
      <c r="W28" s="242"/>
      <c r="X28" s="242"/>
      <c r="Y28" s="242"/>
      <c r="Z28" s="243"/>
      <c r="AA28" s="243"/>
      <c r="AB28" s="243"/>
      <c r="AC28" s="243"/>
      <c r="AD28" s="243"/>
      <c r="AE28" s="243"/>
      <c r="AF28" s="243"/>
      <c r="AG28" s="243"/>
      <c r="AH28" s="243"/>
      <c r="AI28" s="243"/>
      <c r="AJ28" s="243"/>
      <c r="AK28" s="243"/>
      <c r="BG28" s="226">
        <v>2</v>
      </c>
      <c r="BH28" s="227"/>
      <c r="BI28" s="226"/>
      <c r="BJ28" s="227"/>
      <c r="BK28" s="232" t="s">
        <v>63</v>
      </c>
      <c r="BL28" s="233"/>
      <c r="BM28" s="233"/>
      <c r="BN28" s="233"/>
      <c r="BO28" s="233"/>
      <c r="BP28" s="233"/>
      <c r="BQ28" s="233"/>
      <c r="BR28" s="233"/>
      <c r="BS28" s="233"/>
      <c r="BT28" s="233"/>
      <c r="BU28" s="234"/>
    </row>
    <row r="29" spans="1:73" ht="13.5" customHeight="1" x14ac:dyDescent="0.4">
      <c r="BG29" s="228"/>
      <c r="BH29" s="229"/>
      <c r="BI29" s="228"/>
      <c r="BJ29" s="229"/>
      <c r="BK29" s="235"/>
      <c r="BL29" s="236"/>
      <c r="BM29" s="236"/>
      <c r="BN29" s="236"/>
      <c r="BO29" s="236"/>
      <c r="BP29" s="236"/>
      <c r="BQ29" s="236"/>
      <c r="BR29" s="236"/>
      <c r="BS29" s="236"/>
      <c r="BT29" s="236"/>
      <c r="BU29" s="237"/>
    </row>
    <row r="30" spans="1:73" ht="13.5" customHeight="1" x14ac:dyDescent="0.4">
      <c r="BG30" s="228"/>
      <c r="BH30" s="229"/>
      <c r="BI30" s="228"/>
      <c r="BJ30" s="229"/>
      <c r="BK30" s="235"/>
      <c r="BL30" s="236"/>
      <c r="BM30" s="236"/>
      <c r="BN30" s="236"/>
      <c r="BO30" s="236"/>
      <c r="BP30" s="236"/>
      <c r="BQ30" s="236"/>
      <c r="BR30" s="236"/>
      <c r="BS30" s="236"/>
      <c r="BT30" s="236"/>
      <c r="BU30" s="237"/>
    </row>
    <row r="31" spans="1:73" ht="13.5" customHeight="1" thickBot="1" x14ac:dyDescent="0.45">
      <c r="BG31" s="230"/>
      <c r="BH31" s="231"/>
      <c r="BI31" s="230"/>
      <c r="BJ31" s="231"/>
      <c r="BK31" s="238"/>
      <c r="BL31" s="239"/>
      <c r="BM31" s="239"/>
      <c r="BN31" s="239"/>
      <c r="BO31" s="239"/>
      <c r="BP31" s="239"/>
      <c r="BQ31" s="239"/>
      <c r="BR31" s="239"/>
      <c r="BS31" s="239"/>
      <c r="BT31" s="239"/>
      <c r="BU31" s="240"/>
    </row>
  </sheetData>
  <sheetProtection password="CCEB" sheet="1" objects="1" scenarios="1"/>
  <protectedRanges>
    <protectedRange sqref="AA9:AJ10" name="範囲2"/>
    <protectedRange sqref="F5:O22 AA7:AJ10" name="範囲1"/>
  </protectedRanges>
  <mergeCells count="76">
    <mergeCell ref="A1:S1"/>
    <mergeCell ref="B2:R3"/>
    <mergeCell ref="U2:AJ3"/>
    <mergeCell ref="A5:E6"/>
    <mergeCell ref="F5:O6"/>
    <mergeCell ref="P5:Q6"/>
    <mergeCell ref="S5:S6"/>
    <mergeCell ref="U5:Z6"/>
    <mergeCell ref="U1:AJ1"/>
    <mergeCell ref="BK5:BL6"/>
    <mergeCell ref="BO5:BO6"/>
    <mergeCell ref="A7:E8"/>
    <mergeCell ref="F7:O8"/>
    <mergeCell ref="P7:Q8"/>
    <mergeCell ref="S7:S8"/>
    <mergeCell ref="U7:Z8"/>
    <mergeCell ref="BK7:BL8"/>
    <mergeCell ref="BO7:BO8"/>
    <mergeCell ref="AA5:AJ6"/>
    <mergeCell ref="AA7:AJ8"/>
    <mergeCell ref="A9:E10"/>
    <mergeCell ref="F9:O10"/>
    <mergeCell ref="P9:Q10"/>
    <mergeCell ref="S9:S10"/>
    <mergeCell ref="A11:E12"/>
    <mergeCell ref="F11:O12"/>
    <mergeCell ref="P11:Q12"/>
    <mergeCell ref="S11:S12"/>
    <mergeCell ref="C24:F27"/>
    <mergeCell ref="G24:P27"/>
    <mergeCell ref="S24:S27"/>
    <mergeCell ref="A13:E14"/>
    <mergeCell ref="F13:O14"/>
    <mergeCell ref="P13:Q14"/>
    <mergeCell ref="S13:S14"/>
    <mergeCell ref="A15:E16"/>
    <mergeCell ref="F15:O16"/>
    <mergeCell ref="P15:Q16"/>
    <mergeCell ref="S15:S16"/>
    <mergeCell ref="AQ24:AR27"/>
    <mergeCell ref="BI20:BJ23"/>
    <mergeCell ref="BK20:BU23"/>
    <mergeCell ref="BG24:BH27"/>
    <mergeCell ref="A17:E18"/>
    <mergeCell ref="F17:O18"/>
    <mergeCell ref="P17:Q18"/>
    <mergeCell ref="S17:S18"/>
    <mergeCell ref="A19:E20"/>
    <mergeCell ref="F19:O20"/>
    <mergeCell ref="P19:Q20"/>
    <mergeCell ref="S19:S20"/>
    <mergeCell ref="A21:E22"/>
    <mergeCell ref="F21:O22"/>
    <mergeCell ref="P21:Q22"/>
    <mergeCell ref="S21:S22"/>
    <mergeCell ref="AQ20:AR23"/>
    <mergeCell ref="AS20:AT23"/>
    <mergeCell ref="AU20:BE23"/>
    <mergeCell ref="BG20:BH23"/>
    <mergeCell ref="BO11:BO12"/>
    <mergeCell ref="U9:Z10"/>
    <mergeCell ref="AA9:AJ10"/>
    <mergeCell ref="BI28:BJ31"/>
    <mergeCell ref="BK28:BU31"/>
    <mergeCell ref="AS24:AT27"/>
    <mergeCell ref="AU24:BE27"/>
    <mergeCell ref="U28:Y28"/>
    <mergeCell ref="Z28:AK28"/>
    <mergeCell ref="BG28:BH31"/>
    <mergeCell ref="W24:Z27"/>
    <mergeCell ref="AA24:AJ27"/>
    <mergeCell ref="BI24:BJ27"/>
    <mergeCell ref="BK24:BU27"/>
    <mergeCell ref="BO9:BO10"/>
    <mergeCell ref="AK9:AL10"/>
    <mergeCell ref="AK24:AK27"/>
  </mergeCells>
  <phoneticPr fontId="3"/>
  <conditionalFormatting sqref="G24:P27">
    <cfRule type="expression" dxfId="42" priority="11">
      <formula>$G$24=$AU$24</formula>
    </cfRule>
    <cfRule type="expression" dxfId="41" priority="13">
      <formula>$G$24="基本情報の入力完了です。"</formula>
    </cfRule>
  </conditionalFormatting>
  <conditionalFormatting sqref="AA24:AJ27">
    <cfRule type="expression" dxfId="40" priority="10">
      <formula>$AA$24=$BK$24</formula>
    </cfRule>
    <cfRule type="expression" dxfId="39" priority="12">
      <formula>$AA$24="異動情報の入力完了です。"</formula>
    </cfRule>
  </conditionalFormatting>
  <conditionalFormatting sqref="U7:AJ8">
    <cfRule type="expression" dxfId="38" priority="5">
      <formula>OR($AA$5="休止（長期欠席）",$AA$5="休止（長期履修学生の貸与先送り）",$AA$5="休止（留学）")</formula>
    </cfRule>
  </conditionalFormatting>
  <conditionalFormatting sqref="U9:Z10 AK9:AL10">
    <cfRule type="expression" dxfId="37" priority="4">
      <formula>OR($AA$5="休止（通常の休学）",$AA$5="休止（長期欠席）",$AA$5="休止（留学）")</formula>
    </cfRule>
  </conditionalFormatting>
  <conditionalFormatting sqref="AA11:AJ12">
    <cfRule type="expression" dxfId="36" priority="3">
      <formula>OR($AA$5="休止（通常の休学）",$AA$5="休止（長期欠席）",$AA$5="休止（留学）")</formula>
    </cfRule>
  </conditionalFormatting>
  <conditionalFormatting sqref="AA9:AJ10">
    <cfRule type="expression" dxfId="35" priority="1">
      <formula>OR($AA$5="休止（長期欠席）",$AA$5="休止（長期履修学生の貸与先送り）",$AA$5="休止（留学）")</formula>
    </cfRule>
  </conditionalFormatting>
  <dataValidations count="10">
    <dataValidation imeMode="fullKatakana" allowBlank="1" showInputMessage="1" showErrorMessage="1" sqref="F15"/>
    <dataValidation allowBlank="1" showInputMessage="1" showErrorMessage="1" error="西暦YYYY/MM/DDの形式で入力してください。" sqref="AB19:AG20"/>
    <dataValidation type="date" allowBlank="1" showInputMessage="1" showErrorMessage="1" error="西暦YYYY/MM/DDの形式で入力してください。" sqref="AD14 AB14 AF14">
      <formula1>1</formula1>
      <formula2>146099</formula2>
    </dataValidation>
    <dataValidation type="list" allowBlank="1" showInputMessage="1" showErrorMessage="1" sqref="AB11">
      <formula1>"はい,いいえ"</formula1>
    </dataValidation>
    <dataValidation type="whole" allowBlank="1" showInputMessage="1" showErrorMessage="1" errorTitle="学年エラー" error="数字のみで入力してください。" sqref="F19:O20">
      <formula1>1</formula1>
      <formula2>100</formula2>
    </dataValidation>
    <dataValidation type="date" allowBlank="1" showInputMessage="1" showErrorMessage="1" errorTitle="届出年月日エラー" error="西暦YYYY/MM/DDの形式で入力してください。" sqref="F5:O6">
      <formula1>1</formula1>
      <formula2>117974</formula2>
    </dataValidation>
    <dataValidation type="whole" allowBlank="1" showInputMessage="1" showErrorMessage="1" errorTitle="奨学生番号エラー" error="5から始まる11ケタの奨学生番号を入力してください。" sqref="F21:O22">
      <formula1>50000000000</formula1>
      <formula2>59999999999</formula2>
    </dataValidation>
    <dataValidation type="date" allowBlank="1" showInputMessage="1" showErrorMessage="1" errorTitle="生年月日エラー" error="西暦YYYY/MM/DDの形式で入力してください。" sqref="F13:O14">
      <formula1>367</formula1>
      <formula2>110305</formula2>
    </dataValidation>
    <dataValidation type="date" allowBlank="1" showInputMessage="1" showErrorMessage="1" errorTitle="停止開始希望年月エラー" sqref="AA7:AJ8">
      <formula1>1</formula1>
      <formula2>401404</formula2>
    </dataValidation>
    <dataValidation type="list" allowBlank="1" showInputMessage="1" showErrorMessage="1" errorTitle="停止事由エラー" sqref="AA9:AJ10">
      <formula1>$AX$5:$AX$7</formula1>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S167"/>
  <sheetViews>
    <sheetView showGridLines="0" view="pageBreakPreview" zoomScale="85" zoomScaleNormal="160" zoomScaleSheetLayoutView="85" workbookViewId="0">
      <selection activeCell="BH41" sqref="BH41:BI44 CV14:DM19"/>
    </sheetView>
  </sheetViews>
  <sheetFormatPr defaultColWidth="2.25" defaultRowHeight="13.5" customHeight="1" x14ac:dyDescent="0.4"/>
  <cols>
    <col min="1" max="6" width="3.125" style="64" customWidth="1"/>
    <col min="7" max="14" width="3.125" style="40" customWidth="1"/>
    <col min="15" max="15" width="3.125" style="19" customWidth="1"/>
    <col min="16" max="22" width="3.125" style="64" customWidth="1"/>
    <col min="23" max="29" width="3.125" style="40" customWidth="1"/>
    <col min="30" max="35" width="3.125" style="44" customWidth="1"/>
    <col min="36" max="41" width="4.625" style="44" customWidth="1"/>
    <col min="42" max="53" width="3.125" style="44" customWidth="1"/>
    <col min="54" max="55" width="3.125" style="44" hidden="1" customWidth="1"/>
    <col min="56" max="56" width="16.375" style="44" hidden="1" customWidth="1"/>
    <col min="57" max="66" width="3.125" style="44" hidden="1" customWidth="1"/>
    <col min="67" max="68" width="5.625" style="44" hidden="1" customWidth="1"/>
    <col min="69" max="80" width="3.125" style="44" hidden="1" customWidth="1"/>
    <col min="81" max="121" width="2.25" style="40" hidden="1" customWidth="1"/>
    <col min="122" max="122" width="3" style="40" hidden="1" customWidth="1"/>
    <col min="123" max="130" width="2.25" style="40" hidden="1" customWidth="1"/>
    <col min="131" max="148" width="2.25" style="40" customWidth="1"/>
    <col min="149" max="149" width="2.25" style="40" hidden="1" customWidth="1"/>
    <col min="150" max="166" width="2.25" style="40" customWidth="1"/>
    <col min="167" max="16384" width="2.25" style="40"/>
  </cols>
  <sheetData>
    <row r="1" spans="1:149" ht="30" customHeight="1" thickBot="1" x14ac:dyDescent="0.45">
      <c r="A1" s="86" t="s">
        <v>152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310" t="s">
        <v>123</v>
      </c>
      <c r="AK1" s="311"/>
      <c r="AL1" s="311"/>
      <c r="AM1" s="311"/>
      <c r="AN1" s="311"/>
      <c r="AO1" s="311"/>
      <c r="AP1" s="311"/>
      <c r="AQ1" s="311"/>
      <c r="AR1" s="311"/>
      <c r="AS1" s="311"/>
      <c r="AT1" s="311"/>
      <c r="AU1" s="311"/>
      <c r="AV1" s="311"/>
      <c r="AW1" s="311"/>
      <c r="AX1" s="311"/>
      <c r="AY1" s="311"/>
      <c r="AZ1" s="312"/>
      <c r="BB1" s="86"/>
      <c r="BC1" s="86"/>
      <c r="BD1" s="86"/>
      <c r="BE1" s="86"/>
      <c r="BF1" s="86"/>
      <c r="BG1" s="86"/>
      <c r="BH1" s="86"/>
      <c r="BI1" s="86"/>
      <c r="BJ1" s="86"/>
      <c r="BK1" s="86"/>
      <c r="BL1" s="86"/>
      <c r="BM1" s="86"/>
      <c r="BN1" s="86"/>
      <c r="BO1" s="86"/>
      <c r="BP1" s="86"/>
      <c r="BQ1" s="86"/>
      <c r="BR1" s="86"/>
      <c r="BS1" s="86"/>
      <c r="BT1" s="86"/>
      <c r="BU1" s="86"/>
      <c r="BV1" s="86"/>
      <c r="BW1" s="86"/>
      <c r="BX1" s="86"/>
      <c r="BY1" s="86"/>
      <c r="BZ1" s="86"/>
    </row>
    <row r="2" spans="1:149" ht="13.5" customHeight="1" x14ac:dyDescent="0.4">
      <c r="B2" s="307" t="s">
        <v>64</v>
      </c>
      <c r="C2" s="308"/>
      <c r="D2" s="308"/>
      <c r="E2" s="308"/>
      <c r="F2" s="308"/>
      <c r="G2" s="308"/>
      <c r="H2" s="308"/>
      <c r="I2" s="308"/>
      <c r="J2" s="308"/>
      <c r="K2" s="308"/>
      <c r="L2" s="308"/>
      <c r="M2" s="308"/>
      <c r="N2" s="308"/>
      <c r="O2" s="308"/>
      <c r="P2" s="308"/>
      <c r="Q2" s="308"/>
      <c r="R2" s="308"/>
      <c r="S2" s="65"/>
      <c r="U2" s="307" t="s">
        <v>139</v>
      </c>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449"/>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8"/>
      <c r="CB2" s="9"/>
      <c r="CC2" s="9"/>
      <c r="CD2" s="9"/>
      <c r="CE2" s="9"/>
      <c r="CF2" s="9"/>
      <c r="CG2" s="9"/>
      <c r="CH2" s="9"/>
      <c r="CI2" s="9"/>
      <c r="CJ2" s="9"/>
      <c r="CK2" s="9"/>
      <c r="CL2" s="10"/>
      <c r="CM2" s="10"/>
      <c r="CN2" s="10"/>
      <c r="CO2" s="10"/>
      <c r="CP2" s="10"/>
      <c r="ES2" s="40" t="s">
        <v>65</v>
      </c>
    </row>
    <row r="3" spans="1:149" ht="13.5" customHeight="1" x14ac:dyDescent="0.4">
      <c r="B3" s="307"/>
      <c r="C3" s="308"/>
      <c r="D3" s="308"/>
      <c r="E3" s="308"/>
      <c r="F3" s="308"/>
      <c r="G3" s="308"/>
      <c r="H3" s="308"/>
      <c r="I3" s="308"/>
      <c r="J3" s="308"/>
      <c r="K3" s="308"/>
      <c r="L3" s="308"/>
      <c r="M3" s="308"/>
      <c r="N3" s="308"/>
      <c r="O3" s="308"/>
      <c r="P3" s="308"/>
      <c r="Q3" s="308"/>
      <c r="R3" s="308"/>
      <c r="S3" s="65"/>
      <c r="U3" s="307"/>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449"/>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19"/>
      <c r="CD3" s="19"/>
      <c r="CE3" s="19"/>
      <c r="CF3" s="19"/>
      <c r="CG3" s="19"/>
      <c r="CH3" s="19"/>
      <c r="CI3" s="19"/>
      <c r="CJ3" s="19"/>
      <c r="CK3" s="19"/>
      <c r="CL3" s="19"/>
      <c r="CM3" s="19"/>
      <c r="CN3" s="19"/>
      <c r="CO3" s="19"/>
      <c r="CP3" s="19"/>
    </row>
    <row r="4" spans="1:149" ht="13.5" customHeight="1" x14ac:dyDescent="0.4">
      <c r="B4" s="307"/>
      <c r="C4" s="308"/>
      <c r="D4" s="308"/>
      <c r="E4" s="308"/>
      <c r="F4" s="308"/>
      <c r="G4" s="308"/>
      <c r="H4" s="308"/>
      <c r="I4" s="308"/>
      <c r="J4" s="308"/>
      <c r="K4" s="308"/>
      <c r="L4" s="308"/>
      <c r="M4" s="308"/>
      <c r="N4" s="308"/>
      <c r="O4" s="308"/>
      <c r="P4" s="308"/>
      <c r="Q4" s="308"/>
      <c r="R4" s="308"/>
      <c r="S4" s="65"/>
      <c r="U4" s="307"/>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47"/>
      <c r="BB4" s="103"/>
      <c r="BC4" s="103"/>
      <c r="BD4" s="47" t="s">
        <v>118</v>
      </c>
      <c r="BE4" s="103" t="str">
        <f>IF(AC38="","",IF(AC38="留学","","留学"))</f>
        <v/>
      </c>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row>
    <row r="5" spans="1:149" ht="13.5" customHeight="1" x14ac:dyDescent="0.4">
      <c r="B5" s="308"/>
      <c r="C5" s="308"/>
      <c r="D5" s="308"/>
      <c r="E5" s="308"/>
      <c r="F5" s="308"/>
      <c r="G5" s="308"/>
      <c r="H5" s="308"/>
      <c r="I5" s="308"/>
      <c r="J5" s="308"/>
      <c r="K5" s="308"/>
      <c r="L5" s="308"/>
      <c r="M5" s="308"/>
      <c r="N5" s="308"/>
      <c r="O5" s="308"/>
      <c r="P5" s="308"/>
      <c r="Q5" s="308"/>
      <c r="R5" s="308"/>
      <c r="S5" s="65"/>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47"/>
      <c r="BB5" s="103"/>
      <c r="BC5" s="103"/>
      <c r="BD5" s="44" t="s">
        <v>119</v>
      </c>
      <c r="BE5" s="103" t="str">
        <f>IF(AC38="","",IF(AC38="在学","","在学"))</f>
        <v/>
      </c>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row>
    <row r="6" spans="1:149" s="18" customFormat="1" ht="13.5" customHeight="1" thickBot="1" x14ac:dyDescent="0.45">
      <c r="A6" s="87"/>
      <c r="B6" s="88"/>
      <c r="C6" s="88"/>
      <c r="D6" s="88"/>
      <c r="E6" s="88"/>
      <c r="F6" s="88"/>
      <c r="G6" s="88"/>
      <c r="H6" s="88"/>
      <c r="I6" s="88"/>
      <c r="J6" s="88"/>
      <c r="K6" s="88"/>
      <c r="L6" s="88"/>
      <c r="M6" s="88"/>
      <c r="N6" s="88"/>
      <c r="O6" s="88"/>
      <c r="P6" s="88"/>
      <c r="Q6" s="88"/>
      <c r="R6" s="88"/>
      <c r="S6" s="89"/>
      <c r="T6" s="87"/>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47"/>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row>
    <row r="7" spans="1:149" ht="13.5" customHeight="1" x14ac:dyDescent="0.4">
      <c r="B7" s="264" t="s">
        <v>66</v>
      </c>
      <c r="C7" s="264"/>
      <c r="D7" s="264"/>
      <c r="E7" s="264"/>
      <c r="F7" s="91"/>
      <c r="G7" s="462" t="str">
        <f>IF('①基本情報・異動情報（学生入力用）'!F5="","学生入力用未入力です。",'①基本情報・異動情報（学生入力用）'!F5)</f>
        <v>学生入力用未入力です。</v>
      </c>
      <c r="H7" s="463"/>
      <c r="I7" s="463"/>
      <c r="J7" s="463"/>
      <c r="K7" s="463"/>
      <c r="L7" s="463"/>
      <c r="M7" s="463"/>
      <c r="N7" s="463"/>
      <c r="O7" s="463"/>
      <c r="P7" s="464"/>
      <c r="Q7" s="526" t="s">
        <v>67</v>
      </c>
      <c r="R7" s="47"/>
      <c r="S7" s="349"/>
      <c r="U7" s="264" t="s">
        <v>50</v>
      </c>
      <c r="V7" s="264"/>
      <c r="W7" s="264"/>
      <c r="X7" s="264"/>
      <c r="Y7" s="264"/>
      <c r="Z7" s="120"/>
      <c r="AA7" s="300" t="str">
        <f>IF('①基本情報・異動情報（学生入力用）'!AA5="","学生入力用未入力です。",'①基本情報・異動情報（学生入力用）'!AA5)</f>
        <v>停止（本人都合）</v>
      </c>
      <c r="AB7" s="301"/>
      <c r="AC7" s="301"/>
      <c r="AD7" s="301"/>
      <c r="AE7" s="301"/>
      <c r="AF7" s="301"/>
      <c r="AG7" s="301"/>
      <c r="AH7" s="302"/>
      <c r="AI7" s="344" t="s">
        <v>67</v>
      </c>
      <c r="AJ7" s="71"/>
      <c r="AK7" s="71"/>
      <c r="AL7" s="71"/>
      <c r="AM7" s="71"/>
      <c r="AN7" s="71"/>
      <c r="AO7" s="72"/>
      <c r="AP7" s="102"/>
      <c r="AQ7" s="72"/>
      <c r="AR7" s="72"/>
      <c r="AS7" s="72"/>
      <c r="AT7" s="72"/>
      <c r="AU7" s="72"/>
      <c r="AV7" s="72"/>
      <c r="AW7" s="72"/>
      <c r="AX7" s="72"/>
      <c r="AY7" s="72"/>
      <c r="AZ7" s="72"/>
      <c r="BA7" s="47"/>
      <c r="BB7" s="123"/>
      <c r="BC7" s="153"/>
      <c r="BD7" s="23" t="s">
        <v>122</v>
      </c>
      <c r="BE7" s="153"/>
      <c r="BF7" s="153"/>
      <c r="BG7" s="153"/>
      <c r="BH7" s="153"/>
      <c r="BI7" s="182"/>
      <c r="BJ7" s="182"/>
      <c r="BK7" s="182"/>
      <c r="BL7" s="182"/>
      <c r="BM7" s="182"/>
      <c r="BN7" s="153"/>
      <c r="BO7" s="153"/>
      <c r="BP7" s="153"/>
      <c r="BQ7" s="153"/>
      <c r="BR7" s="153"/>
      <c r="BS7" s="153"/>
      <c r="BT7" s="153"/>
      <c r="BU7" s="153"/>
      <c r="BV7" s="153"/>
      <c r="BW7" s="153"/>
      <c r="BX7" s="153"/>
      <c r="BY7" s="153"/>
      <c r="BZ7" s="153"/>
      <c r="CA7" s="92" t="s">
        <v>68</v>
      </c>
      <c r="CF7" s="131"/>
      <c r="CG7" s="260">
        <f>IF(AI7="OK",0,1)</f>
        <v>1</v>
      </c>
      <c r="DP7" s="490" t="str">
        <f>IF(AP7="","",YEAR(AP7))</f>
        <v/>
      </c>
      <c r="DQ7" s="491"/>
      <c r="DR7" s="488" t="str">
        <f>IF(AP7="","",MONTH(AP7))</f>
        <v/>
      </c>
      <c r="DS7" s="491"/>
      <c r="DT7" s="488" t="str">
        <f>IF(AP7="","",DAY(AP7))</f>
        <v/>
      </c>
      <c r="DU7" s="485"/>
    </row>
    <row r="8" spans="1:149" ht="13.5" customHeight="1" thickBot="1" x14ac:dyDescent="0.45">
      <c r="B8" s="264"/>
      <c r="C8" s="264"/>
      <c r="D8" s="264"/>
      <c r="E8" s="264"/>
      <c r="F8" s="91"/>
      <c r="G8" s="465"/>
      <c r="H8" s="466"/>
      <c r="I8" s="466"/>
      <c r="J8" s="466"/>
      <c r="K8" s="466"/>
      <c r="L8" s="466"/>
      <c r="M8" s="466"/>
      <c r="N8" s="466"/>
      <c r="O8" s="466"/>
      <c r="P8" s="467"/>
      <c r="Q8" s="527"/>
      <c r="R8" s="47"/>
      <c r="S8" s="349"/>
      <c r="U8" s="264"/>
      <c r="V8" s="264"/>
      <c r="W8" s="264"/>
      <c r="X8" s="264"/>
      <c r="Y8" s="264"/>
      <c r="Z8" s="120"/>
      <c r="AA8" s="303"/>
      <c r="AB8" s="304"/>
      <c r="AC8" s="304"/>
      <c r="AD8" s="304"/>
      <c r="AE8" s="304"/>
      <c r="AF8" s="304"/>
      <c r="AG8" s="304"/>
      <c r="AH8" s="305"/>
      <c r="AI8" s="345"/>
      <c r="AJ8" s="71"/>
      <c r="AK8" s="71"/>
      <c r="AL8" s="71"/>
      <c r="AM8" s="71"/>
      <c r="AN8" s="71"/>
      <c r="AO8" s="72"/>
      <c r="AP8" s="72"/>
      <c r="AQ8" s="72"/>
      <c r="AR8" s="72"/>
      <c r="AS8" s="72"/>
      <c r="AT8" s="72"/>
      <c r="AU8" s="72"/>
      <c r="AV8" s="72"/>
      <c r="AW8" s="72"/>
      <c r="AX8" s="72"/>
      <c r="AY8" s="72"/>
      <c r="AZ8" s="72"/>
      <c r="BA8" s="47"/>
      <c r="BB8" s="123"/>
      <c r="BC8" s="153"/>
      <c r="BD8" s="23" t="s">
        <v>161</v>
      </c>
      <c r="BE8" s="153"/>
      <c r="BF8" s="153"/>
      <c r="BG8" s="153"/>
      <c r="BH8" s="153"/>
      <c r="BI8" s="182"/>
      <c r="BJ8" s="182"/>
      <c r="BK8" s="182"/>
      <c r="BL8" s="182"/>
      <c r="BM8" s="182"/>
      <c r="BN8" s="153"/>
      <c r="BO8" s="153"/>
      <c r="BP8" s="153"/>
      <c r="BQ8" s="153"/>
      <c r="BR8" s="153"/>
      <c r="BS8" s="153"/>
      <c r="BT8" s="153"/>
      <c r="BU8" s="153"/>
      <c r="BV8" s="153"/>
      <c r="BW8" s="153"/>
      <c r="BX8" s="153"/>
      <c r="BY8" s="153"/>
      <c r="BZ8" s="153"/>
      <c r="CA8" s="92" t="s">
        <v>69</v>
      </c>
      <c r="CF8" s="131"/>
      <c r="CG8" s="260"/>
      <c r="DP8" s="492"/>
      <c r="DQ8" s="493"/>
      <c r="DR8" s="489"/>
      <c r="DS8" s="493"/>
      <c r="DT8" s="489"/>
      <c r="DU8" s="487"/>
    </row>
    <row r="9" spans="1:149" ht="13.5" customHeight="1" thickTop="1" x14ac:dyDescent="0.4">
      <c r="B9" s="264" t="s">
        <v>54</v>
      </c>
      <c r="C9" s="264"/>
      <c r="D9" s="264"/>
      <c r="E9" s="264"/>
      <c r="F9" s="91"/>
      <c r="G9" s="520" t="str">
        <f>IF('①基本情報・異動情報（学生入力用）'!F7="","学生入力用未入力です。",'①基本情報・異動情報（学生入力用）'!F7)</f>
        <v>学生入力用未入力です。</v>
      </c>
      <c r="H9" s="521"/>
      <c r="I9" s="521"/>
      <c r="J9" s="521"/>
      <c r="K9" s="521"/>
      <c r="L9" s="521"/>
      <c r="M9" s="521"/>
      <c r="N9" s="521"/>
      <c r="O9" s="521"/>
      <c r="P9" s="522"/>
      <c r="Q9" s="527"/>
      <c r="R9" s="47"/>
      <c r="S9" s="349"/>
      <c r="U9" s="274" t="s">
        <v>155</v>
      </c>
      <c r="V9" s="275"/>
      <c r="W9" s="275"/>
      <c r="X9" s="275"/>
      <c r="Y9" s="275"/>
      <c r="Z9" s="265"/>
      <c r="AA9" s="338" t="str">
        <f>IF('①基本情報・異動情報（学生入力用）'!AA7="","学生入力用未入力です。",'①基本情報・異動情報（学生入力用）'!AA7)</f>
        <v>学生入力用未入力です。</v>
      </c>
      <c r="AB9" s="339"/>
      <c r="AC9" s="339"/>
      <c r="AD9" s="339"/>
      <c r="AE9" s="339"/>
      <c r="AF9" s="339"/>
      <c r="AG9" s="339"/>
      <c r="AH9" s="340"/>
      <c r="AI9" s="344" t="s">
        <v>67</v>
      </c>
      <c r="AJ9" s="448" t="s">
        <v>70</v>
      </c>
      <c r="AK9" s="448"/>
      <c r="AL9" s="449" t="s">
        <v>71</v>
      </c>
      <c r="AM9" s="449"/>
      <c r="AN9" s="449"/>
      <c r="AO9" s="449"/>
      <c r="AP9" s="450" t="str">
        <f>IF(AA9="学生入力用未入力です。","",AA9)</f>
        <v/>
      </c>
      <c r="AQ9" s="451"/>
      <c r="AR9" s="451"/>
      <c r="AS9" s="451"/>
      <c r="AT9" s="451"/>
      <c r="AU9" s="451"/>
      <c r="AV9" s="451"/>
      <c r="AW9" s="451"/>
      <c r="AX9" s="451"/>
      <c r="AY9" s="452"/>
      <c r="AZ9" s="483"/>
      <c r="BA9" s="125"/>
      <c r="CF9" s="68"/>
      <c r="CG9" s="260">
        <f>IF(AI9="OK",0,1)</f>
        <v>1</v>
      </c>
    </row>
    <row r="10" spans="1:149" ht="13.5" customHeight="1" thickBot="1" x14ac:dyDescent="0.45">
      <c r="B10" s="264"/>
      <c r="C10" s="264"/>
      <c r="D10" s="264"/>
      <c r="E10" s="264"/>
      <c r="F10" s="91"/>
      <c r="G10" s="523"/>
      <c r="H10" s="524"/>
      <c r="I10" s="524"/>
      <c r="J10" s="524"/>
      <c r="K10" s="524"/>
      <c r="L10" s="524"/>
      <c r="M10" s="524"/>
      <c r="N10" s="524"/>
      <c r="O10" s="524"/>
      <c r="P10" s="525"/>
      <c r="Q10" s="527"/>
      <c r="R10" s="47"/>
      <c r="S10" s="349"/>
      <c r="U10" s="275"/>
      <c r="V10" s="275"/>
      <c r="W10" s="275"/>
      <c r="X10" s="275"/>
      <c r="Y10" s="275"/>
      <c r="Z10" s="265"/>
      <c r="AA10" s="341"/>
      <c r="AB10" s="342"/>
      <c r="AC10" s="342"/>
      <c r="AD10" s="342"/>
      <c r="AE10" s="342"/>
      <c r="AF10" s="342"/>
      <c r="AG10" s="342"/>
      <c r="AH10" s="343"/>
      <c r="AI10" s="345"/>
      <c r="AJ10" s="448"/>
      <c r="AK10" s="448"/>
      <c r="AL10" s="449"/>
      <c r="AM10" s="449"/>
      <c r="AN10" s="449"/>
      <c r="AO10" s="449"/>
      <c r="AP10" s="456"/>
      <c r="AQ10" s="457"/>
      <c r="AR10" s="457"/>
      <c r="AS10" s="457"/>
      <c r="AT10" s="457"/>
      <c r="AU10" s="457"/>
      <c r="AV10" s="457"/>
      <c r="AW10" s="457"/>
      <c r="AX10" s="457"/>
      <c r="AY10" s="458"/>
      <c r="AZ10" s="483"/>
      <c r="BA10" s="125"/>
      <c r="BD10" s="23"/>
      <c r="CF10" s="131"/>
      <c r="CG10" s="260"/>
    </row>
    <row r="11" spans="1:149" ht="13.5" customHeight="1" x14ac:dyDescent="0.4">
      <c r="B11" s="264" t="s">
        <v>55</v>
      </c>
      <c r="C11" s="264"/>
      <c r="D11" s="264"/>
      <c r="E11" s="264"/>
      <c r="F11" s="91"/>
      <c r="G11" s="462" t="str">
        <f>IF('①基本情報・異動情報（学生入力用）'!F9="","学生入力用未入力です。",'①基本情報・異動情報（学生入力用）'!F9)</f>
        <v>学生入力用未入力です。</v>
      </c>
      <c r="H11" s="463"/>
      <c r="I11" s="463"/>
      <c r="J11" s="463"/>
      <c r="K11" s="463"/>
      <c r="L11" s="463"/>
      <c r="M11" s="463"/>
      <c r="N11" s="463"/>
      <c r="O11" s="463"/>
      <c r="P11" s="464"/>
      <c r="Q11" s="527"/>
      <c r="R11" s="47"/>
      <c r="S11" s="349"/>
      <c r="U11" s="274" t="s">
        <v>144</v>
      </c>
      <c r="V11" s="275"/>
      <c r="W11" s="275"/>
      <c r="X11" s="275"/>
      <c r="Y11" s="275"/>
      <c r="Z11" s="265"/>
      <c r="AA11" s="338" t="str">
        <f>IF('①基本情報・異動情報（学生入力用）'!AA9="","学生入力用未入力です。",'①基本情報・異動情報（学生入力用）'!AA9)</f>
        <v>学生入力用未入力です。</v>
      </c>
      <c r="AB11" s="339"/>
      <c r="AC11" s="339"/>
      <c r="AD11" s="339"/>
      <c r="AE11" s="339"/>
      <c r="AF11" s="339"/>
      <c r="AG11" s="339"/>
      <c r="AH11" s="340"/>
      <c r="AI11" s="344" t="s">
        <v>67</v>
      </c>
      <c r="AJ11" s="47"/>
      <c r="AK11" s="242"/>
      <c r="AL11" s="242"/>
      <c r="BA11" s="125"/>
    </row>
    <row r="12" spans="1:149" ht="13.5" customHeight="1" thickBot="1" x14ac:dyDescent="0.45">
      <c r="B12" s="264"/>
      <c r="C12" s="264"/>
      <c r="D12" s="264"/>
      <c r="E12" s="264"/>
      <c r="F12" s="91"/>
      <c r="G12" s="465"/>
      <c r="H12" s="466"/>
      <c r="I12" s="466"/>
      <c r="J12" s="466"/>
      <c r="K12" s="466"/>
      <c r="L12" s="466"/>
      <c r="M12" s="466"/>
      <c r="N12" s="466"/>
      <c r="O12" s="466"/>
      <c r="P12" s="467"/>
      <c r="Q12" s="527"/>
      <c r="R12" s="47"/>
      <c r="S12" s="349"/>
      <c r="U12" s="275"/>
      <c r="V12" s="275"/>
      <c r="W12" s="275"/>
      <c r="X12" s="275"/>
      <c r="Y12" s="275"/>
      <c r="Z12" s="265"/>
      <c r="AA12" s="341"/>
      <c r="AB12" s="342"/>
      <c r="AC12" s="342"/>
      <c r="AD12" s="342"/>
      <c r="AE12" s="342"/>
      <c r="AF12" s="342"/>
      <c r="AG12" s="342"/>
      <c r="AH12" s="343"/>
      <c r="AI12" s="345"/>
      <c r="BA12" s="47"/>
      <c r="DX12" s="516" t="e">
        <f>IF(#REF!="","未入力","OK")</f>
        <v>#REF!</v>
      </c>
      <c r="DY12" s="516"/>
      <c r="DZ12" s="260" t="e">
        <f>IF(DX12="OK",0,1)</f>
        <v>#REF!</v>
      </c>
    </row>
    <row r="13" spans="1:149" ht="13.5" customHeight="1" thickBot="1" x14ac:dyDescent="0.45">
      <c r="B13" s="275" t="s">
        <v>56</v>
      </c>
      <c r="C13" s="275"/>
      <c r="D13" s="275"/>
      <c r="E13" s="275"/>
      <c r="F13" s="91"/>
      <c r="G13" s="468" t="str">
        <f>IF('①基本情報・異動情報（学生入力用）'!F11="","学生入力用未入力です。",'①基本情報・異動情報（学生入力用）'!F11)</f>
        <v>学生入力用未入力です。</v>
      </c>
      <c r="H13" s="469"/>
      <c r="I13" s="469"/>
      <c r="J13" s="469"/>
      <c r="K13" s="469"/>
      <c r="L13" s="469"/>
      <c r="M13" s="469"/>
      <c r="N13" s="469"/>
      <c r="O13" s="469"/>
      <c r="P13" s="470"/>
      <c r="Q13" s="527"/>
      <c r="R13" s="47"/>
      <c r="S13" s="349"/>
      <c r="T13" s="93"/>
      <c r="BA13" s="154"/>
      <c r="DX13" s="516"/>
      <c r="DY13" s="516"/>
      <c r="DZ13" s="260"/>
    </row>
    <row r="14" spans="1:149" ht="13.5" customHeight="1" thickBot="1" x14ac:dyDescent="0.45">
      <c r="B14" s="275"/>
      <c r="C14" s="275"/>
      <c r="D14" s="275"/>
      <c r="E14" s="275"/>
      <c r="F14" s="91"/>
      <c r="G14" s="517"/>
      <c r="H14" s="518"/>
      <c r="I14" s="518"/>
      <c r="J14" s="518"/>
      <c r="K14" s="518"/>
      <c r="L14" s="518"/>
      <c r="M14" s="518"/>
      <c r="N14" s="518"/>
      <c r="O14" s="518"/>
      <c r="P14" s="519"/>
      <c r="Q14" s="527"/>
      <c r="R14" s="47"/>
      <c r="S14" s="349"/>
      <c r="T14" s="124"/>
      <c r="U14" s="104"/>
      <c r="V14" s="105"/>
      <c r="W14" s="106"/>
      <c r="X14" s="106"/>
      <c r="Y14" s="106"/>
      <c r="Z14" s="106"/>
      <c r="AA14" s="106"/>
      <c r="AB14" s="106"/>
      <c r="AC14" s="106"/>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12"/>
      <c r="BA14" s="154"/>
      <c r="BB14" s="125"/>
      <c r="BC14" s="154"/>
      <c r="BD14" s="154"/>
      <c r="BE14" s="154"/>
      <c r="BF14" s="154"/>
      <c r="BG14" s="154"/>
      <c r="BH14" s="154"/>
      <c r="BI14" s="185"/>
      <c r="BJ14" s="185"/>
      <c r="BK14" s="185"/>
      <c r="BL14" s="185"/>
      <c r="BM14" s="185"/>
      <c r="BN14" s="154"/>
      <c r="BO14" s="154"/>
      <c r="BP14" s="154"/>
      <c r="BQ14" s="154"/>
      <c r="BR14" s="154"/>
      <c r="BS14" s="154"/>
      <c r="BT14" s="154"/>
      <c r="BU14" s="154"/>
      <c r="BV14" s="154"/>
      <c r="BW14" s="154"/>
      <c r="BX14" s="154"/>
      <c r="BY14" s="154"/>
      <c r="BZ14" s="154"/>
      <c r="CA14" s="326" t="s">
        <v>72</v>
      </c>
      <c r="CB14" s="325"/>
      <c r="CC14" s="325"/>
      <c r="CD14" s="325"/>
      <c r="CE14" s="325"/>
      <c r="CF14" s="346" t="s">
        <v>73</v>
      </c>
      <c r="CG14" s="313"/>
      <c r="CH14" s="313"/>
      <c r="CI14" s="313"/>
      <c r="CJ14" s="313"/>
      <c r="CK14" s="313"/>
      <c r="CL14" s="313"/>
      <c r="CM14" s="313"/>
      <c r="CN14" s="313"/>
      <c r="CO14" s="313"/>
      <c r="CP14" s="313"/>
      <c r="CQ14" s="313"/>
      <c r="CR14" s="313"/>
      <c r="CV14" s="326">
        <v>0</v>
      </c>
      <c r="CW14" s="325"/>
      <c r="CX14" s="325"/>
      <c r="CY14" s="325"/>
      <c r="CZ14" s="325"/>
      <c r="DA14" s="346" t="s">
        <v>74</v>
      </c>
      <c r="DB14" s="313"/>
      <c r="DC14" s="313"/>
      <c r="DD14" s="313"/>
      <c r="DE14" s="313"/>
      <c r="DF14" s="313"/>
      <c r="DG14" s="313"/>
      <c r="DH14" s="313"/>
      <c r="DI14" s="313"/>
      <c r="DJ14" s="313"/>
      <c r="DK14" s="313"/>
      <c r="DL14" s="313"/>
      <c r="DM14" s="313"/>
      <c r="DX14" s="272" t="e">
        <f>IF(OR(#REF!="",#REF!="",#REF!=""),"未入力","OK")</f>
        <v>#REF!</v>
      </c>
      <c r="DY14" s="273"/>
      <c r="DZ14" s="260" t="e">
        <f>IF(DX14="OK",0,1)</f>
        <v>#REF!</v>
      </c>
    </row>
    <row r="15" spans="1:149" ht="13.5" customHeight="1" thickBot="1" x14ac:dyDescent="0.45">
      <c r="B15" s="281" t="s">
        <v>75</v>
      </c>
      <c r="C15" s="275"/>
      <c r="D15" s="275"/>
      <c r="E15" s="275"/>
      <c r="F15" s="265"/>
      <c r="G15" s="462" t="str">
        <f>IF('①基本情報・異動情報（学生入力用）'!F13="","学生入力用未入力です。",'①基本情報・異動情報（学生入力用）'!F13)</f>
        <v>学生入力用未入力です。</v>
      </c>
      <c r="H15" s="463"/>
      <c r="I15" s="463"/>
      <c r="J15" s="463"/>
      <c r="K15" s="463"/>
      <c r="L15" s="463"/>
      <c r="M15" s="463"/>
      <c r="N15" s="463"/>
      <c r="O15" s="463"/>
      <c r="P15" s="464"/>
      <c r="Q15" s="527"/>
      <c r="R15" s="47"/>
      <c r="S15" s="349"/>
      <c r="T15" s="124"/>
      <c r="U15" s="108"/>
      <c r="V15" s="494" t="s">
        <v>115</v>
      </c>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110"/>
      <c r="BA15" s="72"/>
      <c r="BB15" s="125"/>
      <c r="BC15" s="154"/>
      <c r="BD15" s="154"/>
      <c r="BE15" s="154"/>
      <c r="BF15" s="154"/>
      <c r="BG15" s="154"/>
      <c r="BH15" s="154"/>
      <c r="BI15" s="185"/>
      <c r="BJ15" s="185"/>
      <c r="BK15" s="185"/>
      <c r="BL15" s="185"/>
      <c r="BM15" s="185"/>
      <c r="BN15" s="154"/>
      <c r="BO15" s="154"/>
      <c r="BP15" s="154"/>
      <c r="BQ15" s="154"/>
      <c r="BR15" s="154"/>
      <c r="BS15" s="154"/>
      <c r="BT15" s="154"/>
      <c r="BU15" s="154"/>
      <c r="BV15" s="154"/>
      <c r="BW15" s="154"/>
      <c r="BX15" s="154"/>
      <c r="BY15" s="154"/>
      <c r="BZ15" s="154"/>
      <c r="CA15" s="325"/>
      <c r="CB15" s="325"/>
      <c r="CC15" s="325"/>
      <c r="CD15" s="325"/>
      <c r="CE15" s="325"/>
      <c r="CF15" s="313"/>
      <c r="CG15" s="313"/>
      <c r="CH15" s="313"/>
      <c r="CI15" s="313"/>
      <c r="CJ15" s="313"/>
      <c r="CK15" s="313"/>
      <c r="CL15" s="313"/>
      <c r="CM15" s="313"/>
      <c r="CN15" s="313"/>
      <c r="CO15" s="313"/>
      <c r="CP15" s="313"/>
      <c r="CQ15" s="313"/>
      <c r="CR15" s="313"/>
      <c r="CV15" s="325"/>
      <c r="CW15" s="325"/>
      <c r="CX15" s="325"/>
      <c r="CY15" s="325"/>
      <c r="CZ15" s="325"/>
      <c r="DA15" s="313"/>
      <c r="DB15" s="313"/>
      <c r="DC15" s="313"/>
      <c r="DD15" s="313"/>
      <c r="DE15" s="313"/>
      <c r="DF15" s="313"/>
      <c r="DG15" s="313"/>
      <c r="DH15" s="313"/>
      <c r="DI15" s="313"/>
      <c r="DJ15" s="313"/>
      <c r="DK15" s="313"/>
      <c r="DL15" s="313"/>
      <c r="DM15" s="313"/>
      <c r="DX15" s="272"/>
      <c r="DY15" s="273"/>
      <c r="DZ15" s="260"/>
    </row>
    <row r="16" spans="1:149" ht="13.5" customHeight="1" thickBot="1" x14ac:dyDescent="0.45">
      <c r="B16" s="275"/>
      <c r="C16" s="275"/>
      <c r="D16" s="275"/>
      <c r="E16" s="275"/>
      <c r="F16" s="265"/>
      <c r="G16" s="465"/>
      <c r="H16" s="466"/>
      <c r="I16" s="466"/>
      <c r="J16" s="466"/>
      <c r="K16" s="466"/>
      <c r="L16" s="466"/>
      <c r="M16" s="466"/>
      <c r="N16" s="466"/>
      <c r="O16" s="466"/>
      <c r="P16" s="467"/>
      <c r="Q16" s="527"/>
      <c r="R16" s="47"/>
      <c r="S16" s="349"/>
      <c r="U16" s="108"/>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110"/>
      <c r="BA16" s="72"/>
      <c r="BB16" s="125"/>
      <c r="BC16" s="154"/>
      <c r="BD16" s="424"/>
      <c r="BE16" s="154"/>
      <c r="BF16" s="154"/>
      <c r="BG16" s="154"/>
      <c r="BH16" s="154"/>
      <c r="BI16" s="185"/>
      <c r="BJ16" s="185"/>
      <c r="BK16" s="185"/>
      <c r="BL16" s="185"/>
      <c r="BM16" s="185"/>
      <c r="BN16" s="154"/>
      <c r="BO16" s="154"/>
      <c r="BP16" s="154"/>
      <c r="BQ16" s="154"/>
      <c r="BR16" s="154"/>
      <c r="BS16" s="154"/>
      <c r="BT16" s="154"/>
      <c r="BU16" s="154"/>
      <c r="BV16" s="154"/>
      <c r="BW16" s="154"/>
      <c r="BX16" s="154"/>
      <c r="BY16" s="154"/>
      <c r="BZ16" s="154"/>
      <c r="CA16" s="325"/>
      <c r="CB16" s="325"/>
      <c r="CC16" s="325"/>
      <c r="CD16" s="325"/>
      <c r="CE16" s="325"/>
      <c r="CF16" s="313"/>
      <c r="CG16" s="313"/>
      <c r="CH16" s="313"/>
      <c r="CI16" s="313"/>
      <c r="CJ16" s="313"/>
      <c r="CK16" s="313"/>
      <c r="CL16" s="313"/>
      <c r="CM16" s="313"/>
      <c r="CN16" s="313"/>
      <c r="CO16" s="313"/>
      <c r="CP16" s="313"/>
      <c r="CQ16" s="313"/>
      <c r="CR16" s="313"/>
      <c r="CV16" s="325"/>
      <c r="CW16" s="325"/>
      <c r="CX16" s="325"/>
      <c r="CY16" s="325"/>
      <c r="CZ16" s="325"/>
      <c r="DA16" s="313"/>
      <c r="DB16" s="313"/>
      <c r="DC16" s="313"/>
      <c r="DD16" s="313"/>
      <c r="DE16" s="313"/>
      <c r="DF16" s="313"/>
      <c r="DG16" s="313"/>
      <c r="DH16" s="313"/>
      <c r="DI16" s="313"/>
      <c r="DJ16" s="313"/>
      <c r="DK16" s="313"/>
      <c r="DL16" s="313"/>
      <c r="DM16" s="313"/>
      <c r="DP16" s="490" t="str">
        <f>IF(AA20="","",YEAR(AA20))</f>
        <v/>
      </c>
      <c r="DQ16" s="484"/>
      <c r="DR16" s="488" t="str">
        <f>IF(AA20="","",MONTH(AA20))</f>
        <v/>
      </c>
      <c r="DS16" s="491"/>
      <c r="DT16" s="484" t="str">
        <f>IF(AA20="","",DAY(AA20))</f>
        <v/>
      </c>
      <c r="DU16" s="485"/>
      <c r="DX16" s="272" t="str">
        <f>IF(OR(DP16="",DR16="",DT16=""),"未入力","OK")</f>
        <v>未入力</v>
      </c>
      <c r="DY16" s="273"/>
      <c r="DZ16" s="260" t="e">
        <f>IF(#REF!="いいえ",0,IF(DX16="OK",0,1))</f>
        <v>#REF!</v>
      </c>
    </row>
    <row r="17" spans="2:130" ht="15" customHeight="1" thickBot="1" x14ac:dyDescent="0.45">
      <c r="B17" s="264" t="s">
        <v>58</v>
      </c>
      <c r="C17" s="264"/>
      <c r="D17" s="264"/>
      <c r="E17" s="264"/>
      <c r="F17" s="91"/>
      <c r="G17" s="462" t="str">
        <f>IF('①基本情報・異動情報（学生入力用）'!F15="","学生入力用未入力です。",'①基本情報・異動情報（学生入力用）'!F15)</f>
        <v>学生入力用未入力です。</v>
      </c>
      <c r="H17" s="463"/>
      <c r="I17" s="463"/>
      <c r="J17" s="463"/>
      <c r="K17" s="463"/>
      <c r="L17" s="463"/>
      <c r="M17" s="463"/>
      <c r="N17" s="463"/>
      <c r="O17" s="463"/>
      <c r="P17" s="464"/>
      <c r="Q17" s="527"/>
      <c r="R17" s="47"/>
      <c r="S17" s="349"/>
      <c r="T17" s="124"/>
      <c r="U17" s="108"/>
      <c r="V17" s="164"/>
      <c r="W17" s="19"/>
      <c r="X17" s="19"/>
      <c r="Y17" s="19"/>
      <c r="Z17" s="19"/>
      <c r="AA17" s="19"/>
      <c r="AB17" s="19"/>
      <c r="AC17" s="19"/>
      <c r="AD17" s="47"/>
      <c r="AE17" s="47"/>
      <c r="AF17" s="47"/>
      <c r="AG17" s="47"/>
      <c r="AH17" s="47"/>
      <c r="AI17" s="47"/>
      <c r="AJ17" s="47"/>
      <c r="AK17" s="47"/>
      <c r="AL17" s="47"/>
      <c r="AM17" s="47"/>
      <c r="AN17" s="47"/>
      <c r="AO17" s="47"/>
      <c r="AP17" s="47"/>
      <c r="AQ17" s="47"/>
      <c r="AR17" s="47"/>
      <c r="AS17" s="47"/>
      <c r="AT17" s="47"/>
      <c r="AU17" s="47"/>
      <c r="AV17" s="47"/>
      <c r="AW17" s="163"/>
      <c r="AX17" s="163"/>
      <c r="AY17" s="163"/>
      <c r="AZ17" s="109"/>
      <c r="BA17" s="72"/>
      <c r="BB17" s="125"/>
      <c r="BC17" s="154"/>
      <c r="BD17" s="426"/>
      <c r="BE17" s="154"/>
      <c r="BF17" s="154"/>
      <c r="BG17" s="154"/>
      <c r="BH17" s="154"/>
      <c r="BI17" s="185"/>
      <c r="BJ17" s="185"/>
      <c r="BK17" s="185"/>
      <c r="BL17" s="185"/>
      <c r="BM17" s="185"/>
      <c r="BN17" s="154"/>
      <c r="BX17" s="154"/>
      <c r="BY17" s="154"/>
      <c r="BZ17" s="154"/>
      <c r="CA17" s="326" t="s">
        <v>76</v>
      </c>
      <c r="CB17" s="325"/>
      <c r="CC17" s="325"/>
      <c r="CD17" s="325"/>
      <c r="CE17" s="325"/>
      <c r="CF17" s="346" t="s">
        <v>77</v>
      </c>
      <c r="CG17" s="313"/>
      <c r="CH17" s="313"/>
      <c r="CI17" s="313"/>
      <c r="CJ17" s="313"/>
      <c r="CK17" s="313"/>
      <c r="CL17" s="313"/>
      <c r="CM17" s="313"/>
      <c r="CN17" s="313"/>
      <c r="CO17" s="313"/>
      <c r="CP17" s="313"/>
      <c r="CQ17" s="313"/>
      <c r="CR17" s="313"/>
      <c r="CV17" s="326">
        <f>BH41</f>
        <v>0</v>
      </c>
      <c r="CW17" s="325"/>
      <c r="CX17" s="325"/>
      <c r="CY17" s="325"/>
      <c r="CZ17" s="325"/>
      <c r="DA17" s="346" t="s">
        <v>63</v>
      </c>
      <c r="DB17" s="313"/>
      <c r="DC17" s="313"/>
      <c r="DD17" s="313"/>
      <c r="DE17" s="313"/>
      <c r="DF17" s="313"/>
      <c r="DG17" s="313"/>
      <c r="DH17" s="313"/>
      <c r="DI17" s="313"/>
      <c r="DJ17" s="313"/>
      <c r="DK17" s="313"/>
      <c r="DL17" s="313"/>
      <c r="DM17" s="313"/>
      <c r="DP17" s="492"/>
      <c r="DQ17" s="486"/>
      <c r="DR17" s="489"/>
      <c r="DS17" s="493"/>
      <c r="DT17" s="486"/>
      <c r="DU17" s="487"/>
      <c r="DX17" s="272"/>
      <c r="DY17" s="273"/>
      <c r="DZ17" s="260"/>
    </row>
    <row r="18" spans="2:130" ht="15" customHeight="1" thickBot="1" x14ac:dyDescent="0.45">
      <c r="B18" s="264"/>
      <c r="C18" s="264"/>
      <c r="D18" s="264"/>
      <c r="E18" s="264"/>
      <c r="F18" s="91"/>
      <c r="G18" s="480"/>
      <c r="H18" s="481"/>
      <c r="I18" s="481"/>
      <c r="J18" s="481"/>
      <c r="K18" s="481"/>
      <c r="L18" s="481"/>
      <c r="M18" s="481"/>
      <c r="N18" s="481"/>
      <c r="O18" s="481"/>
      <c r="P18" s="482"/>
      <c r="Q18" s="527"/>
      <c r="R18" s="47"/>
      <c r="S18" s="349"/>
      <c r="T18" s="124"/>
      <c r="U18" s="108"/>
      <c r="V18" s="496" t="s">
        <v>171</v>
      </c>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8"/>
      <c r="AZ18" s="111"/>
      <c r="BA18" s="47"/>
      <c r="BB18" s="125"/>
      <c r="BC18" s="154"/>
      <c r="BD18" s="154"/>
      <c r="BE18" s="154"/>
      <c r="BF18" s="154"/>
      <c r="BG18" s="154"/>
      <c r="BH18" s="154"/>
      <c r="BI18" s="185"/>
      <c r="BJ18" s="185"/>
      <c r="BK18" s="185"/>
      <c r="BL18" s="185"/>
      <c r="BM18" s="185"/>
      <c r="BN18" s="154"/>
      <c r="BX18" s="154"/>
      <c r="BY18" s="154"/>
      <c r="BZ18" s="154"/>
      <c r="CA18" s="325"/>
      <c r="CB18" s="325"/>
      <c r="CC18" s="325"/>
      <c r="CD18" s="325"/>
      <c r="CE18" s="325"/>
      <c r="CF18" s="313"/>
      <c r="CG18" s="313"/>
      <c r="CH18" s="313"/>
      <c r="CI18" s="313"/>
      <c r="CJ18" s="313"/>
      <c r="CK18" s="313"/>
      <c r="CL18" s="313"/>
      <c r="CM18" s="313"/>
      <c r="CN18" s="313"/>
      <c r="CO18" s="313"/>
      <c r="CP18" s="313"/>
      <c r="CQ18" s="313"/>
      <c r="CR18" s="313"/>
      <c r="CV18" s="325"/>
      <c r="CW18" s="325"/>
      <c r="CX18" s="325"/>
      <c r="CY18" s="325"/>
      <c r="CZ18" s="325"/>
      <c r="DA18" s="313"/>
      <c r="DB18" s="313"/>
      <c r="DC18" s="313"/>
      <c r="DD18" s="313"/>
      <c r="DE18" s="313"/>
      <c r="DF18" s="313"/>
      <c r="DG18" s="313"/>
      <c r="DH18" s="313"/>
      <c r="DI18" s="313"/>
      <c r="DJ18" s="313"/>
      <c r="DK18" s="313"/>
      <c r="DL18" s="313"/>
      <c r="DM18" s="313"/>
      <c r="DX18" s="121"/>
      <c r="DY18" s="121"/>
      <c r="DZ18" s="260" t="e">
        <f>DZ12+DZ14+DZ16</f>
        <v>#REF!</v>
      </c>
    </row>
    <row r="19" spans="2:130" ht="15" customHeight="1" x14ac:dyDescent="0.4">
      <c r="B19" s="264" t="s">
        <v>78</v>
      </c>
      <c r="C19" s="264"/>
      <c r="D19" s="264"/>
      <c r="E19" s="264"/>
      <c r="F19" s="91"/>
      <c r="G19" s="462" t="str">
        <f>IF('①基本情報・異動情報（学生入力用）'!F17="","学生入力用未入力です。",'①基本情報・異動情報（学生入力用）'!F17)</f>
        <v>学生入力用未入力です。</v>
      </c>
      <c r="H19" s="463"/>
      <c r="I19" s="463"/>
      <c r="J19" s="463"/>
      <c r="K19" s="463"/>
      <c r="L19" s="463"/>
      <c r="M19" s="463"/>
      <c r="N19" s="463"/>
      <c r="O19" s="463"/>
      <c r="P19" s="464"/>
      <c r="Q19" s="527"/>
      <c r="R19" s="47"/>
      <c r="S19" s="349"/>
      <c r="T19" s="124"/>
      <c r="U19" s="108"/>
      <c r="V19" s="499"/>
      <c r="W19" s="500"/>
      <c r="X19" s="500"/>
      <c r="Y19" s="500"/>
      <c r="Z19" s="500"/>
      <c r="AA19" s="500"/>
      <c r="AB19" s="500"/>
      <c r="AC19" s="500"/>
      <c r="AD19" s="500"/>
      <c r="AE19" s="500"/>
      <c r="AF19" s="500"/>
      <c r="AG19" s="500"/>
      <c r="AH19" s="500"/>
      <c r="AI19" s="500"/>
      <c r="AJ19" s="500"/>
      <c r="AK19" s="500"/>
      <c r="AL19" s="500"/>
      <c r="AM19" s="500"/>
      <c r="AN19" s="500"/>
      <c r="AO19" s="500"/>
      <c r="AP19" s="500"/>
      <c r="AQ19" s="500"/>
      <c r="AR19" s="500"/>
      <c r="AS19" s="500"/>
      <c r="AT19" s="500"/>
      <c r="AU19" s="500"/>
      <c r="AV19" s="500"/>
      <c r="AW19" s="500"/>
      <c r="AX19" s="500"/>
      <c r="AY19" s="501"/>
      <c r="AZ19" s="111"/>
      <c r="BA19" s="47"/>
      <c r="BB19" s="72"/>
      <c r="BC19" s="72"/>
      <c r="BD19" s="72"/>
      <c r="BE19" s="72"/>
      <c r="BF19" s="72"/>
      <c r="BG19" s="72"/>
      <c r="BH19" s="72"/>
      <c r="BI19" s="72"/>
      <c r="BJ19" s="72"/>
      <c r="BK19" s="72"/>
      <c r="BL19" s="72"/>
      <c r="BM19" s="72"/>
      <c r="BN19" s="72"/>
      <c r="BX19" s="72"/>
      <c r="BY19" s="72"/>
      <c r="BZ19" s="72"/>
      <c r="CA19" s="325"/>
      <c r="CB19" s="325"/>
      <c r="CC19" s="325"/>
      <c r="CD19" s="325"/>
      <c r="CE19" s="325"/>
      <c r="CF19" s="313"/>
      <c r="CG19" s="313"/>
      <c r="CH19" s="313"/>
      <c r="CI19" s="313"/>
      <c r="CJ19" s="313"/>
      <c r="CK19" s="313"/>
      <c r="CL19" s="313"/>
      <c r="CM19" s="313"/>
      <c r="CN19" s="313"/>
      <c r="CO19" s="313"/>
      <c r="CP19" s="313"/>
      <c r="CQ19" s="313"/>
      <c r="CR19" s="313"/>
      <c r="CV19" s="325"/>
      <c r="CW19" s="325"/>
      <c r="CX19" s="325"/>
      <c r="CY19" s="325"/>
      <c r="CZ19" s="325"/>
      <c r="DA19" s="313"/>
      <c r="DB19" s="313"/>
      <c r="DC19" s="313"/>
      <c r="DD19" s="313"/>
      <c r="DE19" s="313"/>
      <c r="DF19" s="313"/>
      <c r="DG19" s="313"/>
      <c r="DH19" s="313"/>
      <c r="DI19" s="313"/>
      <c r="DJ19" s="313"/>
      <c r="DK19" s="313"/>
      <c r="DL19" s="313"/>
      <c r="DM19" s="313"/>
      <c r="DX19" s="95"/>
      <c r="DY19" s="95"/>
      <c r="DZ19" s="260"/>
    </row>
    <row r="20" spans="2:130" ht="15" customHeight="1" thickBot="1" x14ac:dyDescent="0.45">
      <c r="B20" s="264"/>
      <c r="C20" s="264"/>
      <c r="D20" s="264"/>
      <c r="E20" s="264"/>
      <c r="F20" s="91"/>
      <c r="G20" s="465"/>
      <c r="H20" s="466"/>
      <c r="I20" s="466"/>
      <c r="J20" s="466"/>
      <c r="K20" s="466"/>
      <c r="L20" s="466"/>
      <c r="M20" s="466"/>
      <c r="N20" s="466"/>
      <c r="O20" s="466"/>
      <c r="P20" s="467"/>
      <c r="Q20" s="527"/>
      <c r="R20" s="47"/>
      <c r="S20" s="349"/>
      <c r="T20" s="124"/>
      <c r="U20" s="178"/>
      <c r="V20" s="71"/>
      <c r="W20" s="71"/>
      <c r="X20" s="71"/>
      <c r="Y20" s="71"/>
      <c r="Z20" s="73"/>
      <c r="AA20" s="102"/>
      <c r="AB20" s="102"/>
      <c r="AC20" s="102"/>
      <c r="AD20" s="102"/>
      <c r="AE20" s="102"/>
      <c r="AF20" s="102"/>
      <c r="AG20" s="102"/>
      <c r="AH20" s="102"/>
      <c r="AI20" s="102"/>
      <c r="AJ20" s="72"/>
      <c r="AK20" s="72"/>
      <c r="AL20" s="72"/>
      <c r="AM20" s="72"/>
      <c r="AN20" s="72"/>
      <c r="AO20" s="72"/>
      <c r="AP20" s="79"/>
      <c r="AQ20" s="80"/>
      <c r="AR20" s="80"/>
      <c r="AS20" s="80"/>
      <c r="AT20" s="80"/>
      <c r="AU20" s="80"/>
      <c r="AV20" s="80"/>
      <c r="AW20" s="72"/>
      <c r="AX20" s="72"/>
      <c r="AY20" s="72"/>
      <c r="AZ20" s="110"/>
      <c r="BA20" s="47"/>
      <c r="BB20" s="72"/>
      <c r="BC20" s="72"/>
      <c r="BD20" s="72"/>
      <c r="BE20" s="72"/>
      <c r="BF20" s="72"/>
      <c r="BG20" s="72"/>
      <c r="BH20" s="72"/>
      <c r="BI20" s="72"/>
      <c r="BJ20" s="72"/>
      <c r="BK20" s="72"/>
      <c r="BL20" s="72"/>
      <c r="BM20" s="72"/>
      <c r="BN20" s="72"/>
      <c r="BX20" s="72"/>
      <c r="BY20" s="72"/>
      <c r="BZ20" s="72"/>
      <c r="CA20" s="326" t="s">
        <v>79</v>
      </c>
      <c r="CB20" s="325"/>
      <c r="CC20" s="325"/>
      <c r="CD20" s="325"/>
      <c r="CE20" s="325"/>
      <c r="CF20" s="346" t="s">
        <v>80</v>
      </c>
      <c r="CG20" s="313"/>
      <c r="CH20" s="313"/>
      <c r="CI20" s="313"/>
      <c r="CJ20" s="313"/>
      <c r="CK20" s="313"/>
      <c r="CL20" s="313"/>
      <c r="CM20" s="313"/>
      <c r="CN20" s="313"/>
      <c r="CO20" s="313"/>
      <c r="CP20" s="313"/>
      <c r="CQ20" s="313"/>
      <c r="CR20" s="313"/>
    </row>
    <row r="21" spans="2:130" ht="15" customHeight="1" thickBot="1" x14ac:dyDescent="0.45">
      <c r="B21" s="274" t="s">
        <v>114</v>
      </c>
      <c r="C21" s="275"/>
      <c r="D21" s="275"/>
      <c r="E21" s="275"/>
      <c r="F21" s="91"/>
      <c r="G21" s="468" t="str">
        <f>IF('①基本情報・異動情報（学生入力用）'!F19="","学生入力用未入力です。",'①基本情報・異動情報（学生入力用）'!F19)</f>
        <v>学生入力用未入力です。</v>
      </c>
      <c r="H21" s="469"/>
      <c r="I21" s="469"/>
      <c r="J21" s="469"/>
      <c r="K21" s="469"/>
      <c r="L21" s="469"/>
      <c r="M21" s="469"/>
      <c r="N21" s="469"/>
      <c r="O21" s="469"/>
      <c r="P21" s="470"/>
      <c r="Q21" s="527"/>
      <c r="R21" s="47"/>
      <c r="S21" s="349"/>
      <c r="T21" s="124"/>
      <c r="U21" s="114"/>
      <c r="V21" s="494" t="s">
        <v>116</v>
      </c>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110"/>
      <c r="BA21" s="47"/>
      <c r="BB21" s="72"/>
      <c r="BC21" s="72"/>
      <c r="BD21" s="72"/>
      <c r="BE21" s="72"/>
      <c r="BF21" s="72"/>
      <c r="BG21" s="72"/>
      <c r="BH21" s="72"/>
      <c r="BI21" s="72"/>
      <c r="BJ21" s="72"/>
      <c r="BK21" s="72"/>
      <c r="BL21" s="72"/>
      <c r="BM21" s="72"/>
      <c r="BN21" s="72"/>
      <c r="BX21" s="72"/>
      <c r="BY21" s="72"/>
      <c r="BZ21" s="72"/>
      <c r="CA21" s="325"/>
      <c r="CB21" s="325"/>
      <c r="CC21" s="325"/>
      <c r="CD21" s="325"/>
      <c r="CE21" s="325"/>
      <c r="CF21" s="313"/>
      <c r="CG21" s="313"/>
      <c r="CH21" s="313"/>
      <c r="CI21" s="313"/>
      <c r="CJ21" s="313"/>
      <c r="CK21" s="313"/>
      <c r="CL21" s="313"/>
      <c r="CM21" s="313"/>
      <c r="CN21" s="313"/>
      <c r="CO21" s="313"/>
      <c r="CP21" s="313"/>
      <c r="CQ21" s="313"/>
      <c r="CR21" s="313"/>
      <c r="CT21" s="503">
        <v>1</v>
      </c>
      <c r="CU21" s="503"/>
      <c r="CV21" s="502" t="s">
        <v>121</v>
      </c>
      <c r="CW21" s="503"/>
      <c r="CX21" s="503"/>
      <c r="CY21" s="503"/>
      <c r="CZ21" s="503"/>
      <c r="DA21" s="504" t="str">
        <f>AP9</f>
        <v/>
      </c>
      <c r="DB21" s="505"/>
      <c r="DC21" s="505"/>
      <c r="DD21" s="505"/>
      <c r="DE21" s="505"/>
      <c r="DF21" s="505"/>
      <c r="DG21" s="505"/>
      <c r="DH21" s="505"/>
      <c r="DI21" s="505"/>
      <c r="DJ21" s="505"/>
      <c r="DK21" s="505"/>
      <c r="DL21" s="505"/>
      <c r="DM21" s="505"/>
    </row>
    <row r="22" spans="2:130" ht="15" customHeight="1" thickBot="1" x14ac:dyDescent="0.45">
      <c r="B22" s="275"/>
      <c r="C22" s="275"/>
      <c r="D22" s="275"/>
      <c r="E22" s="275"/>
      <c r="F22" s="91"/>
      <c r="G22" s="471"/>
      <c r="H22" s="472"/>
      <c r="I22" s="472"/>
      <c r="J22" s="472"/>
      <c r="K22" s="472"/>
      <c r="L22" s="472"/>
      <c r="M22" s="472"/>
      <c r="N22" s="472"/>
      <c r="O22" s="472"/>
      <c r="P22" s="473"/>
      <c r="Q22" s="527"/>
      <c r="R22" s="47"/>
      <c r="S22" s="349"/>
      <c r="T22" s="124"/>
      <c r="U22" s="115"/>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110"/>
      <c r="BA22" s="47"/>
      <c r="BB22" s="47"/>
      <c r="BC22" s="47"/>
      <c r="BD22" s="424">
        <f>IF(AND(AA11="留学",AC24=""),1,0)</f>
        <v>0</v>
      </c>
      <c r="BE22" s="47"/>
      <c r="BF22" s="47"/>
      <c r="BG22" s="47"/>
      <c r="BH22" s="47"/>
      <c r="BI22" s="47"/>
      <c r="BJ22" s="47"/>
      <c r="BK22" s="47"/>
      <c r="BL22" s="47"/>
      <c r="BM22" s="47"/>
      <c r="BN22" s="47"/>
      <c r="BO22" s="47"/>
      <c r="BP22" s="47"/>
      <c r="BQ22" s="47"/>
      <c r="BR22" s="47"/>
      <c r="BS22" s="47"/>
      <c r="BT22" s="47"/>
      <c r="BU22" s="47"/>
      <c r="BV22" s="47"/>
      <c r="BW22" s="47"/>
      <c r="BX22" s="47"/>
      <c r="BY22" s="47"/>
      <c r="BZ22" s="47"/>
      <c r="CA22" s="325"/>
      <c r="CB22" s="325"/>
      <c r="CC22" s="325"/>
      <c r="CD22" s="325"/>
      <c r="CE22" s="325"/>
      <c r="CF22" s="313"/>
      <c r="CG22" s="313"/>
      <c r="CH22" s="313"/>
      <c r="CI22" s="313"/>
      <c r="CJ22" s="313"/>
      <c r="CK22" s="313"/>
      <c r="CL22" s="313"/>
      <c r="CM22" s="313"/>
      <c r="CN22" s="313"/>
      <c r="CO22" s="313"/>
      <c r="CP22" s="313"/>
      <c r="CQ22" s="313"/>
      <c r="CR22" s="313"/>
      <c r="CT22" s="503"/>
      <c r="CU22" s="503"/>
      <c r="CV22" s="503"/>
      <c r="CW22" s="503"/>
      <c r="CX22" s="503"/>
      <c r="CY22" s="503"/>
      <c r="CZ22" s="503"/>
      <c r="DA22" s="505"/>
      <c r="DB22" s="505"/>
      <c r="DC22" s="505"/>
      <c r="DD22" s="505"/>
      <c r="DE22" s="505"/>
      <c r="DF22" s="505"/>
      <c r="DG22" s="505"/>
      <c r="DH22" s="505"/>
      <c r="DI22" s="505"/>
      <c r="DJ22" s="505"/>
      <c r="DK22" s="505"/>
      <c r="DL22" s="505"/>
      <c r="DM22" s="505"/>
    </row>
    <row r="23" spans="2:130" ht="7.5" customHeight="1" thickBot="1" x14ac:dyDescent="0.45">
      <c r="B23" s="264" t="s">
        <v>81</v>
      </c>
      <c r="C23" s="264"/>
      <c r="D23" s="264"/>
      <c r="E23" s="264"/>
      <c r="F23" s="47"/>
      <c r="G23" s="468" t="str">
        <f>IF('①基本情報・異動情報（学生入力用）'!F21="","学生入力用未入力です。",'①基本情報・異動情報（学生入力用）'!F21)</f>
        <v>学生入力用未入力です。</v>
      </c>
      <c r="H23" s="469"/>
      <c r="I23" s="469"/>
      <c r="J23" s="469"/>
      <c r="K23" s="469"/>
      <c r="L23" s="469"/>
      <c r="M23" s="469"/>
      <c r="N23" s="469"/>
      <c r="O23" s="469"/>
      <c r="P23" s="470"/>
      <c r="Q23" s="527"/>
      <c r="R23" s="47"/>
      <c r="S23" s="349"/>
      <c r="T23" s="124"/>
      <c r="U23" s="108"/>
      <c r="V23" s="164"/>
      <c r="W23" s="19"/>
      <c r="X23" s="19"/>
      <c r="Y23" s="19"/>
      <c r="Z23" s="19"/>
      <c r="AA23" s="19"/>
      <c r="AB23" s="19"/>
      <c r="AC23" s="19"/>
      <c r="AD23" s="47"/>
      <c r="AE23" s="47"/>
      <c r="AF23" s="47"/>
      <c r="AG23" s="47"/>
      <c r="AH23" s="47"/>
      <c r="AI23" s="47"/>
      <c r="AJ23" s="47"/>
      <c r="AK23" s="47"/>
      <c r="AL23" s="47"/>
      <c r="AM23" s="47"/>
      <c r="AN23" s="47"/>
      <c r="AO23" s="47"/>
      <c r="AP23" s="47"/>
      <c r="AQ23" s="47"/>
      <c r="AR23" s="47"/>
      <c r="AS23" s="47"/>
      <c r="AT23" s="47"/>
      <c r="AU23" s="47"/>
      <c r="AV23" s="47"/>
      <c r="AW23" s="47"/>
      <c r="AX23" s="47"/>
      <c r="AY23" s="47"/>
      <c r="AZ23" s="111"/>
      <c r="BA23" s="47"/>
      <c r="BB23" s="47"/>
      <c r="BC23" s="47"/>
      <c r="BD23" s="426"/>
      <c r="BE23" s="47"/>
      <c r="BF23" s="47"/>
      <c r="BG23" s="47"/>
      <c r="BH23" s="47"/>
      <c r="BI23" s="47"/>
      <c r="BJ23" s="47"/>
      <c r="BK23" s="47"/>
      <c r="BL23" s="47"/>
      <c r="BM23" s="47"/>
      <c r="BN23" s="47"/>
      <c r="BO23" s="47"/>
      <c r="BP23" s="47"/>
      <c r="BQ23" s="47"/>
      <c r="BR23" s="47"/>
      <c r="BS23" s="47"/>
      <c r="BT23" s="47"/>
      <c r="BU23" s="47"/>
      <c r="BV23" s="47"/>
      <c r="BW23" s="47"/>
      <c r="BX23" s="47"/>
      <c r="BY23" s="47"/>
      <c r="BZ23" s="47"/>
      <c r="CA23" s="126"/>
      <c r="CB23" s="126"/>
      <c r="CC23" s="126"/>
      <c r="CD23" s="126"/>
      <c r="CE23" s="126"/>
      <c r="CF23" s="130"/>
      <c r="CG23" s="130"/>
      <c r="CH23" s="130"/>
      <c r="CI23" s="130"/>
      <c r="CJ23" s="130"/>
      <c r="CK23" s="130"/>
      <c r="CL23" s="130"/>
      <c r="CM23" s="130"/>
      <c r="CN23" s="130"/>
      <c r="CO23" s="130"/>
      <c r="CP23" s="130"/>
      <c r="CQ23" s="130"/>
      <c r="CR23" s="130"/>
      <c r="CT23" s="503"/>
      <c r="CU23" s="503"/>
      <c r="CV23" s="503"/>
      <c r="CW23" s="503"/>
      <c r="CX23" s="503"/>
      <c r="CY23" s="503"/>
      <c r="CZ23" s="503"/>
      <c r="DA23" s="505"/>
      <c r="DB23" s="505"/>
      <c r="DC23" s="505"/>
      <c r="DD23" s="505"/>
      <c r="DE23" s="505"/>
      <c r="DF23" s="505"/>
      <c r="DG23" s="505"/>
      <c r="DH23" s="505"/>
      <c r="DI23" s="505"/>
      <c r="DJ23" s="505"/>
      <c r="DK23" s="505"/>
      <c r="DL23" s="505"/>
      <c r="DM23" s="505"/>
    </row>
    <row r="24" spans="2:130" ht="15" customHeight="1" thickBot="1" x14ac:dyDescent="0.45">
      <c r="B24" s="264"/>
      <c r="C24" s="264"/>
      <c r="D24" s="264"/>
      <c r="E24" s="264"/>
      <c r="F24" s="47"/>
      <c r="G24" s="471"/>
      <c r="H24" s="472"/>
      <c r="I24" s="472"/>
      <c r="J24" s="472"/>
      <c r="K24" s="472"/>
      <c r="L24" s="472"/>
      <c r="M24" s="472"/>
      <c r="N24" s="472"/>
      <c r="O24" s="472"/>
      <c r="P24" s="473"/>
      <c r="Q24" s="527"/>
      <c r="R24" s="47"/>
      <c r="S24" s="349"/>
      <c r="U24" s="115"/>
      <c r="V24" s="495" t="s">
        <v>117</v>
      </c>
      <c r="W24" s="495"/>
      <c r="X24" s="495"/>
      <c r="Y24" s="495"/>
      <c r="Z24" s="495"/>
      <c r="AA24" s="495"/>
      <c r="AB24" s="94"/>
      <c r="AC24" s="507"/>
      <c r="AD24" s="508"/>
      <c r="AE24" s="508"/>
      <c r="AF24" s="508"/>
      <c r="AG24" s="508"/>
      <c r="AH24" s="508"/>
      <c r="AI24" s="509"/>
      <c r="AJ24" s="47"/>
      <c r="AK24" s="47"/>
      <c r="AL24" s="47"/>
      <c r="AM24" s="47"/>
      <c r="AN24" s="47"/>
      <c r="AO24" s="47"/>
      <c r="AP24" s="47"/>
      <c r="AQ24" s="192"/>
      <c r="AR24" s="23"/>
      <c r="AS24" s="23"/>
      <c r="AT24" s="23"/>
      <c r="AU24" s="23"/>
      <c r="AV24" s="23"/>
      <c r="AW24" s="47"/>
      <c r="AX24" s="47"/>
      <c r="AY24" s="47"/>
      <c r="AZ24" s="110"/>
      <c r="BB24" s="47"/>
      <c r="BC24" s="47"/>
      <c r="BD24" s="23"/>
      <c r="BE24" s="47"/>
      <c r="BF24" s="47"/>
      <c r="BG24" s="47"/>
      <c r="BN24" s="47"/>
      <c r="BO24" s="374">
        <f>AP28</f>
        <v>0</v>
      </c>
      <c r="BP24" s="375"/>
      <c r="BQ24" s="375"/>
      <c r="BR24" s="376"/>
      <c r="BS24" s="374">
        <f>DATE(BS28,BU28,BW28)</f>
        <v>1</v>
      </c>
      <c r="BT24" s="375"/>
      <c r="BU24" s="375"/>
      <c r="BV24" s="376"/>
      <c r="BX24" s="47"/>
      <c r="BY24" s="47"/>
      <c r="BZ24" s="47"/>
      <c r="CA24" s="126"/>
      <c r="CB24" s="126"/>
      <c r="CC24" s="126"/>
      <c r="CD24" s="126"/>
      <c r="CE24" s="126"/>
      <c r="CF24" s="130"/>
      <c r="CG24" s="130"/>
      <c r="CH24" s="130"/>
      <c r="CI24" s="130"/>
      <c r="CJ24" s="130"/>
      <c r="CK24" s="130"/>
      <c r="CL24" s="130"/>
      <c r="CM24" s="130"/>
      <c r="CN24" s="130"/>
      <c r="CO24" s="130"/>
      <c r="CP24" s="130"/>
      <c r="CQ24" s="130"/>
      <c r="CR24" s="130"/>
      <c r="CT24" s="503">
        <v>2</v>
      </c>
      <c r="CU24" s="503"/>
      <c r="CV24" s="502" t="s">
        <v>121</v>
      </c>
      <c r="CW24" s="503"/>
      <c r="CX24" s="503"/>
      <c r="CY24" s="503"/>
      <c r="CZ24" s="503"/>
      <c r="DA24" s="504" t="str">
        <f>AP33</f>
        <v/>
      </c>
      <c r="DB24" s="506"/>
      <c r="DC24" s="506"/>
      <c r="DD24" s="506"/>
      <c r="DE24" s="506"/>
      <c r="DF24" s="506"/>
      <c r="DG24" s="506"/>
      <c r="DH24" s="506"/>
      <c r="DI24" s="506"/>
      <c r="DJ24" s="506"/>
      <c r="DK24" s="506"/>
      <c r="DL24" s="506"/>
      <c r="DM24" s="506"/>
    </row>
    <row r="25" spans="2:130" ht="7.5" customHeight="1" thickBot="1" x14ac:dyDescent="0.45">
      <c r="B25" s="264"/>
      <c r="C25" s="264"/>
      <c r="D25" s="264"/>
      <c r="E25" s="264"/>
      <c r="G25" s="517"/>
      <c r="H25" s="518"/>
      <c r="I25" s="518"/>
      <c r="J25" s="518"/>
      <c r="K25" s="518"/>
      <c r="L25" s="518"/>
      <c r="M25" s="518"/>
      <c r="N25" s="518"/>
      <c r="O25" s="518"/>
      <c r="P25" s="519"/>
      <c r="Q25" s="527"/>
      <c r="R25" s="47"/>
      <c r="S25" s="349"/>
      <c r="U25" s="115"/>
      <c r="V25" s="495"/>
      <c r="W25" s="495"/>
      <c r="X25" s="495"/>
      <c r="Y25" s="495"/>
      <c r="Z25" s="495"/>
      <c r="AA25" s="495"/>
      <c r="AB25" s="94"/>
      <c r="AC25" s="510"/>
      <c r="AD25" s="511"/>
      <c r="AE25" s="511"/>
      <c r="AF25" s="511"/>
      <c r="AG25" s="511"/>
      <c r="AH25" s="511"/>
      <c r="AI25" s="512"/>
      <c r="AJ25" s="47"/>
      <c r="AK25" s="47"/>
      <c r="AL25" s="47"/>
      <c r="AM25" s="47"/>
      <c r="AN25" s="47"/>
      <c r="AO25" s="47"/>
      <c r="AP25" s="47"/>
      <c r="AQ25" s="192"/>
      <c r="AR25" s="23"/>
      <c r="AS25" s="23"/>
      <c r="AT25" s="23"/>
      <c r="AU25" s="23"/>
      <c r="AV25" s="23"/>
      <c r="AW25" s="47"/>
      <c r="AX25" s="47"/>
      <c r="AY25" s="47"/>
      <c r="AZ25" s="110"/>
      <c r="BD25" s="424">
        <f>IF(AND(AA11="留学",AC28=""),1,0)</f>
        <v>0</v>
      </c>
      <c r="BE25" s="424">
        <f>IF(AND(AC28="海外留学支援制度",AP28=""),1,0)</f>
        <v>0</v>
      </c>
      <c r="BF25" s="424">
        <f>IF(AND(AC28="海外留学支援制度",AV28=""),1,0)</f>
        <v>0</v>
      </c>
      <c r="BO25" s="377"/>
      <c r="BP25" s="378"/>
      <c r="BQ25" s="378"/>
      <c r="BR25" s="379"/>
      <c r="BS25" s="377"/>
      <c r="BT25" s="378"/>
      <c r="BU25" s="378"/>
      <c r="BV25" s="379"/>
      <c r="CA25" s="325" t="s">
        <v>82</v>
      </c>
      <c r="CB25" s="325"/>
      <c r="CC25" s="325"/>
      <c r="CD25" s="325"/>
      <c r="CE25" s="325"/>
      <c r="CF25" s="347"/>
      <c r="CG25" s="347"/>
      <c r="CH25" s="347"/>
      <c r="CI25" s="347"/>
      <c r="CJ25" s="347"/>
      <c r="CK25" s="347"/>
      <c r="CL25" s="347"/>
      <c r="CM25" s="347"/>
      <c r="CN25" s="347"/>
      <c r="CO25" s="347"/>
      <c r="CP25" s="347"/>
      <c r="CQ25" s="347"/>
      <c r="CR25" s="347"/>
      <c r="CT25" s="503"/>
      <c r="CU25" s="503"/>
      <c r="CV25" s="503"/>
      <c r="CW25" s="503"/>
      <c r="CX25" s="503"/>
      <c r="CY25" s="503"/>
      <c r="CZ25" s="503"/>
      <c r="DA25" s="506"/>
      <c r="DB25" s="506"/>
      <c r="DC25" s="506"/>
      <c r="DD25" s="506"/>
      <c r="DE25" s="506"/>
      <c r="DF25" s="506"/>
      <c r="DG25" s="506"/>
      <c r="DH25" s="506"/>
      <c r="DI25" s="506"/>
      <c r="DJ25" s="506"/>
      <c r="DK25" s="506"/>
      <c r="DL25" s="506"/>
      <c r="DM25" s="506"/>
    </row>
    <row r="26" spans="2:130" ht="7.5" customHeight="1" thickBot="1" x14ac:dyDescent="0.45">
      <c r="Q26" s="116"/>
      <c r="R26" s="47"/>
      <c r="S26" s="129"/>
      <c r="U26" s="115"/>
      <c r="V26" s="495"/>
      <c r="W26" s="495"/>
      <c r="X26" s="495"/>
      <c r="Y26" s="495"/>
      <c r="Z26" s="495"/>
      <c r="AA26" s="495"/>
      <c r="AB26" s="94"/>
      <c r="AC26" s="513"/>
      <c r="AD26" s="514"/>
      <c r="AE26" s="514"/>
      <c r="AF26" s="514"/>
      <c r="AG26" s="514"/>
      <c r="AH26" s="514"/>
      <c r="AI26" s="515"/>
      <c r="AJ26" s="47"/>
      <c r="AK26" s="47"/>
      <c r="AL26" s="47"/>
      <c r="AM26" s="47"/>
      <c r="AN26" s="47"/>
      <c r="AO26" s="47"/>
      <c r="AP26" s="47"/>
      <c r="AQ26" s="23"/>
      <c r="AR26" s="23"/>
      <c r="AS26" s="23"/>
      <c r="AT26" s="23"/>
      <c r="AU26" s="23"/>
      <c r="AV26" s="23"/>
      <c r="AW26" s="47"/>
      <c r="AX26" s="47"/>
      <c r="AY26" s="47"/>
      <c r="AZ26" s="111"/>
      <c r="BD26" s="425"/>
      <c r="BE26" s="425"/>
      <c r="BF26" s="425"/>
      <c r="BO26" s="377"/>
      <c r="BP26" s="378"/>
      <c r="BQ26" s="378"/>
      <c r="BR26" s="379"/>
      <c r="BS26" s="377"/>
      <c r="BT26" s="378"/>
      <c r="BU26" s="378"/>
      <c r="BV26" s="379"/>
      <c r="CA26" s="325"/>
      <c r="CB26" s="325"/>
      <c r="CC26" s="325"/>
      <c r="CD26" s="325"/>
      <c r="CE26" s="325"/>
      <c r="CF26" s="347"/>
      <c r="CG26" s="347"/>
      <c r="CH26" s="347"/>
      <c r="CI26" s="347"/>
      <c r="CJ26" s="347"/>
      <c r="CK26" s="347"/>
      <c r="CL26" s="347"/>
      <c r="CM26" s="347"/>
      <c r="CN26" s="347"/>
      <c r="CO26" s="347"/>
      <c r="CP26" s="347"/>
      <c r="CQ26" s="347"/>
      <c r="CR26" s="347"/>
      <c r="CT26" s="503"/>
      <c r="CU26" s="503"/>
      <c r="CV26" s="503"/>
      <c r="CW26" s="503"/>
      <c r="CX26" s="503"/>
      <c r="CY26" s="503"/>
      <c r="CZ26" s="503"/>
      <c r="DA26" s="506"/>
      <c r="DB26" s="506"/>
      <c r="DC26" s="506"/>
      <c r="DD26" s="506"/>
      <c r="DE26" s="506"/>
      <c r="DF26" s="506"/>
      <c r="DG26" s="506"/>
      <c r="DH26" s="506"/>
      <c r="DI26" s="506"/>
      <c r="DJ26" s="506"/>
      <c r="DK26" s="506"/>
      <c r="DL26" s="506"/>
      <c r="DM26" s="506"/>
    </row>
    <row r="27" spans="2:130" ht="7.5" customHeight="1" thickBot="1" x14ac:dyDescent="0.45">
      <c r="Q27" s="116"/>
      <c r="R27" s="47"/>
      <c r="S27" s="181"/>
      <c r="U27" s="113"/>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111"/>
      <c r="BD27" s="426">
        <f>IF(AC31="",1,0)</f>
        <v>1</v>
      </c>
      <c r="BE27" s="426"/>
      <c r="BF27" s="426"/>
      <c r="BO27" s="380"/>
      <c r="BP27" s="381"/>
      <c r="BQ27" s="381"/>
      <c r="BR27" s="382"/>
      <c r="BS27" s="380"/>
      <c r="BT27" s="381"/>
      <c r="BU27" s="381"/>
      <c r="BV27" s="382"/>
      <c r="CA27" s="325"/>
      <c r="CB27" s="325"/>
      <c r="CC27" s="325"/>
      <c r="CD27" s="325"/>
      <c r="CE27" s="325"/>
      <c r="CF27" s="347"/>
      <c r="CG27" s="347"/>
      <c r="CH27" s="347"/>
      <c r="CI27" s="347"/>
      <c r="CJ27" s="347"/>
      <c r="CK27" s="347"/>
      <c r="CL27" s="347"/>
      <c r="CM27" s="347"/>
      <c r="CN27" s="347"/>
      <c r="CO27" s="347"/>
      <c r="CP27" s="347"/>
      <c r="CQ27" s="347"/>
      <c r="CR27" s="347"/>
      <c r="CT27" s="182"/>
      <c r="CU27" s="182"/>
      <c r="CV27" s="182"/>
      <c r="CW27" s="182"/>
      <c r="CX27" s="182"/>
      <c r="CY27" s="182"/>
      <c r="CZ27" s="182"/>
      <c r="DA27" s="184"/>
      <c r="DB27" s="184"/>
      <c r="DC27" s="184"/>
      <c r="DD27" s="184"/>
      <c r="DE27" s="184"/>
      <c r="DF27" s="184"/>
      <c r="DG27" s="184"/>
      <c r="DH27" s="184"/>
      <c r="DI27" s="184"/>
      <c r="DJ27" s="184"/>
      <c r="DK27" s="184"/>
      <c r="DL27" s="184"/>
      <c r="DM27" s="184"/>
    </row>
    <row r="28" spans="2:130" ht="7.5" customHeight="1" x14ac:dyDescent="0.4">
      <c r="Q28" s="116"/>
      <c r="R28" s="47"/>
      <c r="S28" s="129"/>
      <c r="U28" s="113"/>
      <c r="V28" s="427" t="s">
        <v>167</v>
      </c>
      <c r="W28" s="427"/>
      <c r="X28" s="427"/>
      <c r="Y28" s="427"/>
      <c r="Z28" s="427"/>
      <c r="AA28" s="427"/>
      <c r="AB28" s="135"/>
      <c r="AC28" s="428"/>
      <c r="AD28" s="429"/>
      <c r="AE28" s="429"/>
      <c r="AF28" s="429"/>
      <c r="AG28" s="429"/>
      <c r="AH28" s="429"/>
      <c r="AI28" s="430"/>
      <c r="AJ28" s="437" t="s">
        <v>156</v>
      </c>
      <c r="AK28" s="427"/>
      <c r="AL28" s="427"/>
      <c r="AM28" s="427"/>
      <c r="AN28" s="427"/>
      <c r="AO28" s="438"/>
      <c r="AP28" s="439"/>
      <c r="AQ28" s="440"/>
      <c r="AR28" s="440"/>
      <c r="AS28" s="441"/>
      <c r="AT28" s="459" t="s">
        <v>21</v>
      </c>
      <c r="AU28" s="460"/>
      <c r="AV28" s="439"/>
      <c r="AW28" s="440"/>
      <c r="AX28" s="440"/>
      <c r="AY28" s="441"/>
      <c r="AZ28" s="111"/>
      <c r="BD28" s="40"/>
      <c r="BE28" s="40"/>
      <c r="BF28" s="40"/>
      <c r="BO28" s="44">
        <f>YEAR(BO24)</f>
        <v>1900</v>
      </c>
      <c r="BP28" s="44">
        <f>MONTH(BO24)</f>
        <v>1</v>
      </c>
      <c r="BQ28" s="322"/>
      <c r="BR28" s="322"/>
      <c r="BS28" s="322">
        <f>IF(BP28=12,BO28+1,BO28)</f>
        <v>1900</v>
      </c>
      <c r="BT28" s="322"/>
      <c r="BU28" s="322">
        <f>IF(BP28=12,1,BP28)</f>
        <v>1</v>
      </c>
      <c r="BV28" s="322"/>
      <c r="BW28" s="44">
        <v>1</v>
      </c>
      <c r="CA28" s="325"/>
      <c r="CB28" s="325"/>
      <c r="CC28" s="325"/>
      <c r="CD28" s="325"/>
      <c r="CE28" s="325"/>
      <c r="CF28" s="347"/>
      <c r="CG28" s="347"/>
      <c r="CH28" s="347"/>
      <c r="CI28" s="347"/>
      <c r="CJ28" s="347"/>
      <c r="CK28" s="347"/>
      <c r="CL28" s="347"/>
      <c r="CM28" s="347"/>
      <c r="CN28" s="347"/>
      <c r="CO28" s="347"/>
      <c r="CP28" s="347"/>
      <c r="CQ28" s="347"/>
      <c r="CR28" s="347"/>
    </row>
    <row r="29" spans="2:130" ht="7.5" customHeight="1" x14ac:dyDescent="0.4">
      <c r="Q29" s="116"/>
      <c r="R29" s="47"/>
      <c r="S29" s="349"/>
      <c r="U29" s="113"/>
      <c r="V29" s="427"/>
      <c r="W29" s="427"/>
      <c r="X29" s="427"/>
      <c r="Y29" s="427"/>
      <c r="Z29" s="427"/>
      <c r="AA29" s="427"/>
      <c r="AB29" s="135"/>
      <c r="AC29" s="431"/>
      <c r="AD29" s="432"/>
      <c r="AE29" s="432"/>
      <c r="AF29" s="432"/>
      <c r="AG29" s="432"/>
      <c r="AH29" s="432"/>
      <c r="AI29" s="433"/>
      <c r="AJ29" s="437"/>
      <c r="AK29" s="427"/>
      <c r="AL29" s="427"/>
      <c r="AM29" s="427"/>
      <c r="AN29" s="427"/>
      <c r="AO29" s="438"/>
      <c r="AP29" s="442"/>
      <c r="AQ29" s="443"/>
      <c r="AR29" s="443"/>
      <c r="AS29" s="444"/>
      <c r="AT29" s="459"/>
      <c r="AU29" s="460"/>
      <c r="AV29" s="442"/>
      <c r="AW29" s="443"/>
      <c r="AX29" s="443"/>
      <c r="AY29" s="444"/>
      <c r="AZ29" s="111"/>
      <c r="BD29" s="40"/>
      <c r="BE29" s="40"/>
      <c r="BF29" s="40"/>
      <c r="CA29" s="325"/>
      <c r="CB29" s="325"/>
      <c r="CC29" s="325"/>
      <c r="CD29" s="325"/>
      <c r="CE29" s="325"/>
      <c r="CF29" s="347"/>
      <c r="CG29" s="347"/>
      <c r="CH29" s="347"/>
      <c r="CI29" s="347"/>
      <c r="CJ29" s="347"/>
      <c r="CK29" s="347"/>
      <c r="CL29" s="347"/>
      <c r="CM29" s="347"/>
      <c r="CN29" s="347"/>
      <c r="CO29" s="347"/>
      <c r="CP29" s="347"/>
      <c r="CQ29" s="347"/>
      <c r="CR29" s="347"/>
    </row>
    <row r="30" spans="2:130" ht="7.5" customHeight="1" x14ac:dyDescent="0.4">
      <c r="Q30" s="116"/>
      <c r="R30" s="47"/>
      <c r="S30" s="349"/>
      <c r="U30" s="113"/>
      <c r="V30" s="427"/>
      <c r="W30" s="427"/>
      <c r="X30" s="427"/>
      <c r="Y30" s="427"/>
      <c r="Z30" s="427"/>
      <c r="AA30" s="427"/>
      <c r="AB30" s="135"/>
      <c r="AC30" s="431"/>
      <c r="AD30" s="432"/>
      <c r="AE30" s="432"/>
      <c r="AF30" s="432"/>
      <c r="AG30" s="432"/>
      <c r="AH30" s="432"/>
      <c r="AI30" s="433"/>
      <c r="AJ30" s="437"/>
      <c r="AK30" s="427"/>
      <c r="AL30" s="427"/>
      <c r="AM30" s="427"/>
      <c r="AN30" s="427"/>
      <c r="AO30" s="438"/>
      <c r="AP30" s="442"/>
      <c r="AQ30" s="443"/>
      <c r="AR30" s="443"/>
      <c r="AS30" s="444"/>
      <c r="AT30" s="459"/>
      <c r="AU30" s="460"/>
      <c r="AV30" s="442"/>
      <c r="AW30" s="443"/>
      <c r="AX30" s="443"/>
      <c r="AY30" s="444"/>
      <c r="AZ30" s="111"/>
      <c r="BD30" s="185"/>
      <c r="BE30" s="185"/>
      <c r="BF30" s="47"/>
      <c r="CA30" s="325"/>
      <c r="CB30" s="325"/>
      <c r="CC30" s="325"/>
      <c r="CD30" s="325"/>
      <c r="CE30" s="325"/>
      <c r="CF30" s="347"/>
      <c r="CG30" s="347"/>
      <c r="CH30" s="347"/>
      <c r="CI30" s="347"/>
      <c r="CJ30" s="347"/>
      <c r="CK30" s="347"/>
      <c r="CL30" s="347"/>
      <c r="CM30" s="347"/>
      <c r="CN30" s="347"/>
      <c r="CO30" s="347"/>
      <c r="CP30" s="347"/>
      <c r="CQ30" s="347"/>
      <c r="CR30" s="347"/>
    </row>
    <row r="31" spans="2:130" ht="7.5" customHeight="1" thickBot="1" x14ac:dyDescent="0.45">
      <c r="Q31" s="116"/>
      <c r="R31" s="47"/>
      <c r="S31" s="349"/>
      <c r="U31" s="113"/>
      <c r="V31" s="427"/>
      <c r="W31" s="427"/>
      <c r="X31" s="427"/>
      <c r="Y31" s="427"/>
      <c r="Z31" s="427"/>
      <c r="AA31" s="427"/>
      <c r="AB31" s="135"/>
      <c r="AC31" s="434"/>
      <c r="AD31" s="435"/>
      <c r="AE31" s="435"/>
      <c r="AF31" s="435"/>
      <c r="AG31" s="435"/>
      <c r="AH31" s="435"/>
      <c r="AI31" s="436"/>
      <c r="AJ31" s="437"/>
      <c r="AK31" s="427"/>
      <c r="AL31" s="427"/>
      <c r="AM31" s="427"/>
      <c r="AN31" s="427"/>
      <c r="AO31" s="438"/>
      <c r="AP31" s="445"/>
      <c r="AQ31" s="446"/>
      <c r="AR31" s="446"/>
      <c r="AS31" s="447"/>
      <c r="AT31" s="459"/>
      <c r="AU31" s="460"/>
      <c r="AV31" s="445"/>
      <c r="AW31" s="446"/>
      <c r="AX31" s="446"/>
      <c r="AY31" s="447"/>
      <c r="AZ31" s="111"/>
      <c r="BD31" s="185"/>
      <c r="BE31" s="185"/>
      <c r="BF31" s="47"/>
      <c r="CA31" s="325"/>
      <c r="CB31" s="325"/>
      <c r="CC31" s="325"/>
      <c r="CD31" s="325"/>
      <c r="CE31" s="325"/>
      <c r="CF31" s="347"/>
      <c r="CG31" s="347"/>
      <c r="CH31" s="347"/>
      <c r="CI31" s="347"/>
      <c r="CJ31" s="347"/>
      <c r="CK31" s="347"/>
      <c r="CL31" s="347"/>
      <c r="CM31" s="347"/>
      <c r="CN31" s="347"/>
      <c r="CO31" s="347"/>
      <c r="CP31" s="347"/>
      <c r="CQ31" s="347"/>
      <c r="CR31" s="347"/>
    </row>
    <row r="32" spans="2:130" ht="7.5" customHeight="1" thickBot="1" x14ac:dyDescent="0.45">
      <c r="Q32" s="116"/>
      <c r="R32" s="47"/>
      <c r="S32" s="349"/>
      <c r="U32" s="113"/>
      <c r="V32" s="164"/>
      <c r="W32" s="19"/>
      <c r="X32" s="19"/>
      <c r="Y32" s="19"/>
      <c r="Z32" s="19"/>
      <c r="AA32" s="19"/>
      <c r="AB32" s="19"/>
      <c r="AC32" s="19"/>
      <c r="AD32" s="47"/>
      <c r="AE32" s="47"/>
      <c r="AF32" s="47"/>
      <c r="AG32" s="47"/>
      <c r="AH32" s="47"/>
      <c r="AI32" s="47"/>
      <c r="AJ32" s="47"/>
      <c r="AK32" s="47"/>
      <c r="AL32" s="47"/>
      <c r="AM32" s="47"/>
      <c r="AN32" s="47"/>
      <c r="AO32" s="47"/>
      <c r="AP32" s="47"/>
      <c r="AQ32" s="47"/>
      <c r="AR32" s="47"/>
      <c r="AS32" s="47"/>
      <c r="AT32" s="47"/>
      <c r="AU32" s="47"/>
      <c r="AV32" s="47"/>
      <c r="AW32" s="47"/>
      <c r="AX32" s="47"/>
      <c r="AY32" s="47"/>
      <c r="AZ32" s="111"/>
      <c r="BD32" s="185"/>
      <c r="BE32" s="185"/>
      <c r="BF32" s="47"/>
      <c r="BO32" s="374">
        <f>AP38</f>
        <v>0</v>
      </c>
      <c r="BP32" s="375"/>
      <c r="BQ32" s="375"/>
      <c r="BR32" s="376"/>
      <c r="BS32" s="374">
        <f>AV38+1</f>
        <v>1</v>
      </c>
      <c r="BT32" s="375"/>
      <c r="BU32" s="375"/>
      <c r="BV32" s="376"/>
      <c r="CA32" s="325"/>
      <c r="CB32" s="325"/>
      <c r="CC32" s="325"/>
      <c r="CD32" s="325"/>
      <c r="CE32" s="325"/>
      <c r="CF32" s="347"/>
      <c r="CG32" s="347"/>
      <c r="CH32" s="347"/>
      <c r="CI32" s="347"/>
      <c r="CJ32" s="347"/>
      <c r="CK32" s="347"/>
      <c r="CL32" s="347"/>
      <c r="CM32" s="347"/>
      <c r="CN32" s="347"/>
      <c r="CO32" s="347"/>
      <c r="CP32" s="347"/>
      <c r="CQ32" s="347"/>
      <c r="CR32" s="347"/>
    </row>
    <row r="33" spans="1:175" ht="7.5" customHeight="1" thickTop="1" thickBot="1" x14ac:dyDescent="0.45">
      <c r="Q33" s="116"/>
      <c r="R33" s="47"/>
      <c r="S33" s="349"/>
      <c r="U33" s="113"/>
      <c r="AJ33" s="448" t="s">
        <v>70</v>
      </c>
      <c r="AK33" s="448"/>
      <c r="AL33" s="449" t="s">
        <v>71</v>
      </c>
      <c r="AM33" s="449"/>
      <c r="AN33" s="449"/>
      <c r="AO33" s="449"/>
      <c r="AP33" s="450" t="str">
        <f>IF(OR(AC28&lt;&gt;"海外留学支援制度",AP28=""),"",AP28)</f>
        <v/>
      </c>
      <c r="AQ33" s="451"/>
      <c r="AR33" s="451"/>
      <c r="AS33" s="451"/>
      <c r="AT33" s="451"/>
      <c r="AU33" s="451"/>
      <c r="AV33" s="451"/>
      <c r="AW33" s="451"/>
      <c r="AX33" s="451"/>
      <c r="AY33" s="452"/>
      <c r="AZ33" s="111"/>
      <c r="BD33" s="40"/>
      <c r="BE33" s="40"/>
      <c r="BF33" s="40"/>
      <c r="BO33" s="377"/>
      <c r="BP33" s="378"/>
      <c r="BQ33" s="378"/>
      <c r="BR33" s="379"/>
      <c r="BS33" s="377"/>
      <c r="BT33" s="378"/>
      <c r="BU33" s="378"/>
      <c r="BV33" s="379"/>
      <c r="CA33" s="325"/>
      <c r="CB33" s="325"/>
      <c r="CC33" s="325"/>
      <c r="CD33" s="325"/>
      <c r="CE33" s="325"/>
      <c r="CF33" s="347"/>
      <c r="CG33" s="347"/>
      <c r="CH33" s="347"/>
      <c r="CI33" s="347"/>
      <c r="CJ33" s="347"/>
      <c r="CK33" s="347"/>
      <c r="CL33" s="347"/>
      <c r="CM33" s="347"/>
      <c r="CN33" s="347"/>
      <c r="CO33" s="347"/>
      <c r="CP33" s="347"/>
      <c r="CQ33" s="347"/>
      <c r="CR33" s="347"/>
    </row>
    <row r="34" spans="1:175" ht="7.5" customHeight="1" x14ac:dyDescent="0.4">
      <c r="Q34" s="116"/>
      <c r="R34" s="47"/>
      <c r="S34" s="349"/>
      <c r="U34" s="113"/>
      <c r="AJ34" s="448"/>
      <c r="AK34" s="448"/>
      <c r="AL34" s="449"/>
      <c r="AM34" s="449"/>
      <c r="AN34" s="449"/>
      <c r="AO34" s="449"/>
      <c r="AP34" s="453"/>
      <c r="AQ34" s="454"/>
      <c r="AR34" s="454"/>
      <c r="AS34" s="454"/>
      <c r="AT34" s="454"/>
      <c r="AU34" s="454"/>
      <c r="AV34" s="454"/>
      <c r="AW34" s="454"/>
      <c r="AX34" s="454"/>
      <c r="AY34" s="455"/>
      <c r="AZ34" s="111"/>
      <c r="BD34" s="424">
        <f>IF(AND(AC28="海外留学支援制度",AC38=""),1,0)</f>
        <v>0</v>
      </c>
      <c r="BE34" s="424">
        <f>IF(AND(AC28="海外留学支援制度",AP38=""),1,0)</f>
        <v>0</v>
      </c>
      <c r="BF34" s="424">
        <f>IF(AND(AC28="海外留学支援制度",AV38=""),1,0)</f>
        <v>0</v>
      </c>
      <c r="BO34" s="377"/>
      <c r="BP34" s="378"/>
      <c r="BQ34" s="378"/>
      <c r="BR34" s="379"/>
      <c r="BS34" s="377"/>
      <c r="BT34" s="378"/>
      <c r="BU34" s="378"/>
      <c r="BV34" s="379"/>
      <c r="CA34" s="325"/>
      <c r="CB34" s="325"/>
      <c r="CC34" s="325"/>
      <c r="CD34" s="325"/>
      <c r="CE34" s="325"/>
      <c r="CF34" s="347"/>
      <c r="CG34" s="347"/>
      <c r="CH34" s="347"/>
      <c r="CI34" s="347"/>
      <c r="CJ34" s="347"/>
      <c r="CK34" s="347"/>
      <c r="CL34" s="347"/>
      <c r="CM34" s="347"/>
      <c r="CN34" s="347"/>
      <c r="CO34" s="347"/>
      <c r="CP34" s="347"/>
      <c r="CQ34" s="347"/>
      <c r="CR34" s="347"/>
    </row>
    <row r="35" spans="1:175" ht="7.5" customHeight="1" x14ac:dyDescent="0.4">
      <c r="Q35" s="116"/>
      <c r="R35" s="47"/>
      <c r="S35" s="349"/>
      <c r="U35" s="113"/>
      <c r="AJ35" s="448"/>
      <c r="AK35" s="448"/>
      <c r="AL35" s="449"/>
      <c r="AM35" s="449"/>
      <c r="AN35" s="449"/>
      <c r="AO35" s="449"/>
      <c r="AP35" s="453"/>
      <c r="AQ35" s="454"/>
      <c r="AR35" s="454"/>
      <c r="AS35" s="454"/>
      <c r="AT35" s="454"/>
      <c r="AU35" s="454"/>
      <c r="AV35" s="454"/>
      <c r="AW35" s="454"/>
      <c r="AX35" s="454"/>
      <c r="AY35" s="455"/>
      <c r="AZ35" s="111"/>
      <c r="BD35" s="425"/>
      <c r="BE35" s="425"/>
      <c r="BF35" s="425"/>
      <c r="BO35" s="377"/>
      <c r="BP35" s="378"/>
      <c r="BQ35" s="378"/>
      <c r="BR35" s="379"/>
      <c r="BS35" s="377"/>
      <c r="BT35" s="378"/>
      <c r="BU35" s="378"/>
      <c r="BV35" s="379"/>
      <c r="CA35" s="325"/>
      <c r="CB35" s="325"/>
      <c r="CC35" s="325"/>
      <c r="CD35" s="325"/>
      <c r="CE35" s="325"/>
      <c r="CF35" s="347"/>
      <c r="CG35" s="347"/>
      <c r="CH35" s="347"/>
      <c r="CI35" s="347"/>
      <c r="CJ35" s="347"/>
      <c r="CK35" s="347"/>
      <c r="CL35" s="347"/>
      <c r="CM35" s="347"/>
      <c r="CN35" s="347"/>
      <c r="CO35" s="347"/>
      <c r="CP35" s="347"/>
      <c r="CQ35" s="347"/>
      <c r="CR35" s="347"/>
      <c r="EL35" s="124"/>
      <c r="FS35" s="47"/>
    </row>
    <row r="36" spans="1:175" ht="7.5" customHeight="1" thickBot="1" x14ac:dyDescent="0.45">
      <c r="Q36" s="116"/>
      <c r="R36" s="47"/>
      <c r="S36" s="349"/>
      <c r="U36" s="113"/>
      <c r="AJ36" s="448"/>
      <c r="AK36" s="448"/>
      <c r="AL36" s="449"/>
      <c r="AM36" s="449"/>
      <c r="AN36" s="449"/>
      <c r="AO36" s="449"/>
      <c r="AP36" s="456"/>
      <c r="AQ36" s="457"/>
      <c r="AR36" s="457"/>
      <c r="AS36" s="457"/>
      <c r="AT36" s="457"/>
      <c r="AU36" s="457"/>
      <c r="AV36" s="457"/>
      <c r="AW36" s="457"/>
      <c r="AX36" s="457"/>
      <c r="AY36" s="458"/>
      <c r="AZ36" s="111"/>
      <c r="BD36" s="425"/>
      <c r="BE36" s="425"/>
      <c r="BF36" s="425"/>
      <c r="BO36" s="377"/>
      <c r="BP36" s="378"/>
      <c r="BQ36" s="378"/>
      <c r="BR36" s="379"/>
      <c r="BS36" s="377"/>
      <c r="BT36" s="378"/>
      <c r="BU36" s="378"/>
      <c r="BV36" s="379"/>
      <c r="CA36" s="325"/>
      <c r="CB36" s="325"/>
      <c r="CC36" s="325"/>
      <c r="CD36" s="325"/>
      <c r="CE36" s="325"/>
      <c r="CF36" s="347"/>
      <c r="CG36" s="347"/>
      <c r="CH36" s="347"/>
      <c r="CI36" s="347"/>
      <c r="CJ36" s="347"/>
      <c r="CK36" s="347"/>
      <c r="CL36" s="347"/>
      <c r="CM36" s="347"/>
      <c r="CN36" s="347"/>
      <c r="CO36" s="347"/>
      <c r="CP36" s="347"/>
      <c r="CQ36" s="347"/>
      <c r="CR36" s="347"/>
      <c r="EL36" s="199"/>
      <c r="FS36" s="47"/>
    </row>
    <row r="37" spans="1:175" ht="7.5" customHeight="1" thickTop="1" thickBot="1" x14ac:dyDescent="0.45">
      <c r="Q37" s="116"/>
      <c r="R37" s="47"/>
      <c r="S37" s="349"/>
      <c r="U37" s="113"/>
      <c r="AZ37" s="111"/>
      <c r="BD37" s="425"/>
      <c r="BE37" s="425"/>
      <c r="BF37" s="425"/>
      <c r="BO37" s="380"/>
      <c r="BP37" s="381"/>
      <c r="BQ37" s="381"/>
      <c r="BR37" s="382"/>
      <c r="BS37" s="380"/>
      <c r="BT37" s="381"/>
      <c r="BU37" s="381"/>
      <c r="BV37" s="382"/>
      <c r="CA37" s="325"/>
      <c r="CB37" s="325"/>
      <c r="CC37" s="325"/>
      <c r="CD37" s="325"/>
      <c r="CE37" s="325"/>
      <c r="CF37" s="347"/>
      <c r="CG37" s="347"/>
      <c r="CH37" s="347"/>
      <c r="CI37" s="347"/>
      <c r="CJ37" s="347"/>
      <c r="CK37" s="347"/>
      <c r="CL37" s="347"/>
      <c r="CM37" s="347"/>
      <c r="CN37" s="347"/>
      <c r="CO37" s="347"/>
      <c r="CP37" s="347"/>
      <c r="CQ37" s="347"/>
      <c r="CR37" s="347"/>
      <c r="EL37" s="64"/>
      <c r="FS37" s="47"/>
    </row>
    <row r="38" spans="1:175" ht="7.5" customHeight="1" thickBot="1" x14ac:dyDescent="0.45">
      <c r="Q38" s="116"/>
      <c r="R38" s="47"/>
      <c r="S38" s="349"/>
      <c r="U38" s="113"/>
      <c r="V38" s="372" t="s">
        <v>168</v>
      </c>
      <c r="W38" s="372"/>
      <c r="X38" s="372"/>
      <c r="Y38" s="372"/>
      <c r="Z38" s="372"/>
      <c r="AA38" s="372"/>
      <c r="AB38" s="373"/>
      <c r="AC38" s="357"/>
      <c r="AD38" s="358"/>
      <c r="AE38" s="358"/>
      <c r="AF38" s="358"/>
      <c r="AG38" s="358"/>
      <c r="AH38" s="358"/>
      <c r="AI38" s="359"/>
      <c r="AJ38" s="366" t="s">
        <v>157</v>
      </c>
      <c r="AK38" s="270"/>
      <c r="AL38" s="270"/>
      <c r="AM38" s="270"/>
      <c r="AN38" s="270"/>
      <c r="AO38" s="271"/>
      <c r="AP38" s="374"/>
      <c r="AQ38" s="375"/>
      <c r="AR38" s="375"/>
      <c r="AS38" s="376"/>
      <c r="AT38" s="461" t="s">
        <v>21</v>
      </c>
      <c r="AU38" s="368"/>
      <c r="AV38" s="374"/>
      <c r="AW38" s="375"/>
      <c r="AX38" s="375"/>
      <c r="AY38" s="376"/>
      <c r="AZ38" s="111"/>
      <c r="BD38" s="425">
        <f>IF(AC40="",1,0)</f>
        <v>1</v>
      </c>
      <c r="BE38" s="425">
        <f>IF(AD40="",1,0)</f>
        <v>1</v>
      </c>
      <c r="BF38" s="425">
        <f>IF(AE40="",1,0)</f>
        <v>1</v>
      </c>
      <c r="CA38" s="325"/>
      <c r="CB38" s="325"/>
      <c r="CC38" s="325"/>
      <c r="CD38" s="325"/>
      <c r="CE38" s="325"/>
      <c r="CF38" s="347"/>
      <c r="CG38" s="347"/>
      <c r="CH38" s="347"/>
      <c r="CI38" s="347"/>
      <c r="CJ38" s="347"/>
      <c r="CK38" s="347"/>
      <c r="CL38" s="347"/>
      <c r="CM38" s="347"/>
      <c r="CN38" s="347"/>
      <c r="CO38" s="347"/>
      <c r="CP38" s="347"/>
      <c r="CQ38" s="347"/>
      <c r="CR38" s="347"/>
      <c r="EL38" s="64"/>
      <c r="FS38" s="47"/>
    </row>
    <row r="39" spans="1:175" ht="7.5" customHeight="1" thickBot="1" x14ac:dyDescent="0.45">
      <c r="Q39" s="116"/>
      <c r="R39" s="47"/>
      <c r="S39" s="349"/>
      <c r="U39" s="113"/>
      <c r="V39" s="372"/>
      <c r="W39" s="372"/>
      <c r="X39" s="372"/>
      <c r="Y39" s="372"/>
      <c r="Z39" s="372"/>
      <c r="AA39" s="372"/>
      <c r="AB39" s="373"/>
      <c r="AC39" s="360"/>
      <c r="AD39" s="361"/>
      <c r="AE39" s="361"/>
      <c r="AF39" s="361"/>
      <c r="AG39" s="361"/>
      <c r="AH39" s="361"/>
      <c r="AI39" s="362"/>
      <c r="AJ39" s="366"/>
      <c r="AK39" s="270"/>
      <c r="AL39" s="270"/>
      <c r="AM39" s="270"/>
      <c r="AN39" s="270"/>
      <c r="AO39" s="271"/>
      <c r="AP39" s="377"/>
      <c r="AQ39" s="378"/>
      <c r="AR39" s="378"/>
      <c r="AS39" s="379"/>
      <c r="AT39" s="461"/>
      <c r="AU39" s="368"/>
      <c r="AV39" s="377"/>
      <c r="AW39" s="378"/>
      <c r="AX39" s="378"/>
      <c r="AY39" s="379"/>
      <c r="AZ39" s="111"/>
      <c r="BD39" s="426"/>
      <c r="BE39" s="426"/>
      <c r="BF39" s="426"/>
      <c r="BO39" s="374" t="str">
        <f>AP43</f>
        <v/>
      </c>
      <c r="BP39" s="375"/>
      <c r="BQ39" s="375"/>
      <c r="BR39" s="376"/>
      <c r="BS39" s="374">
        <f>AV43+1</f>
        <v>1</v>
      </c>
      <c r="BT39" s="375"/>
      <c r="BU39" s="375"/>
      <c r="BV39" s="376"/>
      <c r="CA39" s="325"/>
      <c r="CB39" s="325"/>
      <c r="CC39" s="325"/>
      <c r="CD39" s="325"/>
      <c r="CE39" s="325"/>
      <c r="CF39" s="347"/>
      <c r="CG39" s="347"/>
      <c r="CH39" s="347"/>
      <c r="CI39" s="347"/>
      <c r="CJ39" s="347"/>
      <c r="CK39" s="347"/>
      <c r="CL39" s="347"/>
      <c r="CM39" s="347"/>
      <c r="CN39" s="347"/>
      <c r="CO39" s="347"/>
      <c r="CP39" s="347"/>
      <c r="CQ39" s="347"/>
      <c r="CR39" s="347"/>
      <c r="EL39" s="64"/>
      <c r="FS39" s="47"/>
    </row>
    <row r="40" spans="1:175" ht="7.5" customHeight="1" thickBot="1" x14ac:dyDescent="0.45">
      <c r="Q40" s="116"/>
      <c r="R40" s="47"/>
      <c r="S40" s="349"/>
      <c r="U40" s="113"/>
      <c r="V40" s="372"/>
      <c r="W40" s="372"/>
      <c r="X40" s="372"/>
      <c r="Y40" s="372"/>
      <c r="Z40" s="372"/>
      <c r="AA40" s="372"/>
      <c r="AB40" s="373"/>
      <c r="AC40" s="360"/>
      <c r="AD40" s="361"/>
      <c r="AE40" s="361"/>
      <c r="AF40" s="361"/>
      <c r="AG40" s="361"/>
      <c r="AH40" s="361"/>
      <c r="AI40" s="362"/>
      <c r="AJ40" s="366"/>
      <c r="AK40" s="270"/>
      <c r="AL40" s="270"/>
      <c r="AM40" s="270"/>
      <c r="AN40" s="270"/>
      <c r="AO40" s="271"/>
      <c r="AP40" s="377"/>
      <c r="AQ40" s="378"/>
      <c r="AR40" s="378"/>
      <c r="AS40" s="379"/>
      <c r="AT40" s="461"/>
      <c r="AU40" s="368"/>
      <c r="AV40" s="377"/>
      <c r="AW40" s="378"/>
      <c r="AX40" s="378"/>
      <c r="AY40" s="379"/>
      <c r="AZ40" s="111"/>
      <c r="BD40" s="189"/>
      <c r="BE40" s="190"/>
      <c r="BF40" s="191"/>
      <c r="BO40" s="377"/>
      <c r="BP40" s="378"/>
      <c r="BQ40" s="378"/>
      <c r="BR40" s="379"/>
      <c r="BS40" s="377"/>
      <c r="BT40" s="378"/>
      <c r="BU40" s="378"/>
      <c r="BV40" s="379"/>
      <c r="CA40" s="325"/>
      <c r="CB40" s="325"/>
      <c r="CC40" s="325"/>
      <c r="CD40" s="325"/>
      <c r="CE40" s="325"/>
      <c r="CF40" s="347"/>
      <c r="CG40" s="347"/>
      <c r="CH40" s="347"/>
      <c r="CI40" s="347"/>
      <c r="CJ40" s="347"/>
      <c r="CK40" s="347"/>
      <c r="CL40" s="347"/>
      <c r="CM40" s="347"/>
      <c r="CN40" s="347"/>
      <c r="CO40" s="347"/>
      <c r="CP40" s="347"/>
      <c r="CQ40" s="347"/>
      <c r="CR40" s="347"/>
      <c r="EL40" s="64"/>
      <c r="FS40" s="47"/>
    </row>
    <row r="41" spans="1:175" ht="7.5" customHeight="1" thickBot="1" x14ac:dyDescent="0.45">
      <c r="Q41" s="116"/>
      <c r="R41" s="47"/>
      <c r="S41" s="349"/>
      <c r="U41" s="108"/>
      <c r="V41" s="372"/>
      <c r="W41" s="372"/>
      <c r="X41" s="372"/>
      <c r="Y41" s="372"/>
      <c r="Z41" s="372"/>
      <c r="AA41" s="372"/>
      <c r="AB41" s="373"/>
      <c r="AC41" s="363"/>
      <c r="AD41" s="364"/>
      <c r="AE41" s="364"/>
      <c r="AF41" s="364"/>
      <c r="AG41" s="364"/>
      <c r="AH41" s="364"/>
      <c r="AI41" s="365"/>
      <c r="AJ41" s="269"/>
      <c r="AK41" s="270"/>
      <c r="AL41" s="270"/>
      <c r="AM41" s="270"/>
      <c r="AN41" s="270"/>
      <c r="AO41" s="271"/>
      <c r="AP41" s="380"/>
      <c r="AQ41" s="381"/>
      <c r="AR41" s="381"/>
      <c r="AS41" s="382"/>
      <c r="AT41" s="461"/>
      <c r="AU41" s="368"/>
      <c r="AV41" s="380"/>
      <c r="AW41" s="381"/>
      <c r="AX41" s="381"/>
      <c r="AY41" s="382"/>
      <c r="AZ41" s="111"/>
      <c r="BD41" s="424"/>
      <c r="BE41" s="424"/>
      <c r="BF41" s="424">
        <f>IF(AND(AC28="海外留学支援制度",AC43&lt;&gt;"",AV43=""),1,0)</f>
        <v>0</v>
      </c>
      <c r="BH41" s="263">
        <f>BD16+BD22+BD25+BE25+BF25+BD34+BE34+BF34+BD41+BE41+BF41</f>
        <v>0</v>
      </c>
      <c r="BI41" s="227"/>
      <c r="BO41" s="377"/>
      <c r="BP41" s="378"/>
      <c r="BQ41" s="378"/>
      <c r="BR41" s="379"/>
      <c r="BS41" s="377"/>
      <c r="BT41" s="378"/>
      <c r="BU41" s="378"/>
      <c r="BV41" s="379"/>
      <c r="CA41" s="325"/>
      <c r="CB41" s="325"/>
      <c r="CC41" s="325"/>
      <c r="CD41" s="325"/>
      <c r="CE41" s="325"/>
      <c r="CF41" s="347"/>
      <c r="CG41" s="347"/>
      <c r="CH41" s="347"/>
      <c r="CI41" s="347"/>
      <c r="CJ41" s="347"/>
      <c r="CK41" s="347"/>
      <c r="CL41" s="347"/>
      <c r="CM41" s="347"/>
      <c r="CN41" s="347"/>
      <c r="CO41" s="347"/>
      <c r="CP41" s="347"/>
      <c r="CQ41" s="347"/>
      <c r="CR41" s="347"/>
      <c r="EL41" s="124"/>
      <c r="FS41" s="47"/>
    </row>
    <row r="42" spans="1:175" ht="7.5" customHeight="1" thickBot="1" x14ac:dyDescent="0.45">
      <c r="Q42" s="116"/>
      <c r="R42" s="47"/>
      <c r="S42" s="349"/>
      <c r="U42" s="108"/>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11"/>
      <c r="BD42" s="425"/>
      <c r="BE42" s="425"/>
      <c r="BF42" s="425"/>
      <c r="BH42" s="228"/>
      <c r="BI42" s="229"/>
      <c r="BO42" s="377"/>
      <c r="BP42" s="378"/>
      <c r="BQ42" s="378"/>
      <c r="BR42" s="379"/>
      <c r="BS42" s="377"/>
      <c r="BT42" s="378"/>
      <c r="BU42" s="378"/>
      <c r="BV42" s="379"/>
      <c r="CA42" s="325"/>
      <c r="CB42" s="325"/>
      <c r="CC42" s="325"/>
      <c r="CD42" s="325"/>
      <c r="CE42" s="325"/>
      <c r="CF42" s="347"/>
      <c r="CG42" s="347"/>
      <c r="CH42" s="347"/>
      <c r="CI42" s="347"/>
      <c r="CJ42" s="347"/>
      <c r="CK42" s="347"/>
      <c r="CL42" s="347"/>
      <c r="CM42" s="347"/>
      <c r="CN42" s="347"/>
      <c r="CO42" s="347"/>
      <c r="CP42" s="347"/>
      <c r="CQ42" s="347"/>
      <c r="CR42" s="347"/>
      <c r="EL42" s="164"/>
      <c r="FS42" s="47"/>
    </row>
    <row r="43" spans="1:175" ht="7.5" customHeight="1" x14ac:dyDescent="0.4">
      <c r="P43" s="124"/>
      <c r="Q43" s="116"/>
      <c r="R43" s="47"/>
      <c r="S43" s="349"/>
      <c r="U43" s="108"/>
      <c r="V43" s="372" t="s">
        <v>169</v>
      </c>
      <c r="W43" s="372"/>
      <c r="X43" s="372"/>
      <c r="Y43" s="372"/>
      <c r="Z43" s="372"/>
      <c r="AA43" s="372"/>
      <c r="AB43" s="373"/>
      <c r="AC43" s="357"/>
      <c r="AD43" s="358"/>
      <c r="AE43" s="358"/>
      <c r="AF43" s="358"/>
      <c r="AG43" s="358"/>
      <c r="AH43" s="358"/>
      <c r="AI43" s="359"/>
      <c r="AJ43" s="366" t="s">
        <v>125</v>
      </c>
      <c r="AK43" s="270"/>
      <c r="AL43" s="270"/>
      <c r="AM43" s="270"/>
      <c r="AN43" s="270"/>
      <c r="AO43" s="270"/>
      <c r="AP43" s="474" t="str">
        <f>IF(OR(AV38="",AC43=""),"",AV38+1)</f>
        <v/>
      </c>
      <c r="AQ43" s="475"/>
      <c r="AR43" s="475"/>
      <c r="AS43" s="476"/>
      <c r="AT43" s="367" t="s">
        <v>21</v>
      </c>
      <c r="AU43" s="368"/>
      <c r="AV43" s="374"/>
      <c r="AW43" s="375"/>
      <c r="AX43" s="375"/>
      <c r="AY43" s="376"/>
      <c r="AZ43" s="111"/>
      <c r="BD43" s="425"/>
      <c r="BE43" s="425"/>
      <c r="BF43" s="425"/>
      <c r="BH43" s="228"/>
      <c r="BI43" s="229"/>
      <c r="BO43" s="377"/>
      <c r="BP43" s="378"/>
      <c r="BQ43" s="378"/>
      <c r="BR43" s="379"/>
      <c r="BS43" s="377"/>
      <c r="BT43" s="378"/>
      <c r="BU43" s="378"/>
      <c r="BV43" s="379"/>
      <c r="CA43" s="325"/>
      <c r="CB43" s="325"/>
      <c r="CC43" s="325"/>
      <c r="CD43" s="325"/>
      <c r="CE43" s="325"/>
      <c r="CF43" s="347"/>
      <c r="CG43" s="347"/>
      <c r="CH43" s="347"/>
      <c r="CI43" s="347"/>
      <c r="CJ43" s="347"/>
      <c r="CK43" s="347"/>
      <c r="CL43" s="347"/>
      <c r="CM43" s="347"/>
      <c r="CN43" s="347"/>
      <c r="CO43" s="347"/>
      <c r="CP43" s="347"/>
      <c r="CQ43" s="347"/>
      <c r="CR43" s="347"/>
      <c r="EL43" s="183"/>
      <c r="FS43" s="47"/>
    </row>
    <row r="44" spans="1:175" ht="7.5" customHeight="1" thickBot="1" x14ac:dyDescent="0.45">
      <c r="A44" s="47"/>
      <c r="P44" s="124"/>
      <c r="Q44" s="116"/>
      <c r="R44" s="47"/>
      <c r="S44" s="349"/>
      <c r="U44" s="108"/>
      <c r="V44" s="372"/>
      <c r="W44" s="372"/>
      <c r="X44" s="372"/>
      <c r="Y44" s="372"/>
      <c r="Z44" s="372"/>
      <c r="AA44" s="372"/>
      <c r="AB44" s="373"/>
      <c r="AC44" s="360"/>
      <c r="AD44" s="361"/>
      <c r="AE44" s="361"/>
      <c r="AF44" s="361"/>
      <c r="AG44" s="361"/>
      <c r="AH44" s="361"/>
      <c r="AI44" s="362"/>
      <c r="AJ44" s="366"/>
      <c r="AK44" s="270"/>
      <c r="AL44" s="270"/>
      <c r="AM44" s="270"/>
      <c r="AN44" s="270"/>
      <c r="AO44" s="270"/>
      <c r="AP44" s="477"/>
      <c r="AQ44" s="478"/>
      <c r="AR44" s="478"/>
      <c r="AS44" s="479"/>
      <c r="AT44" s="367"/>
      <c r="AU44" s="368"/>
      <c r="AV44" s="377"/>
      <c r="AW44" s="378"/>
      <c r="AX44" s="378"/>
      <c r="AY44" s="379"/>
      <c r="AZ44" s="111"/>
      <c r="BD44" s="426"/>
      <c r="BE44" s="426"/>
      <c r="BF44" s="426"/>
      <c r="BH44" s="230"/>
      <c r="BI44" s="231"/>
      <c r="BO44" s="380"/>
      <c r="BP44" s="381"/>
      <c r="BQ44" s="381"/>
      <c r="BR44" s="382"/>
      <c r="BS44" s="380"/>
      <c r="BT44" s="381"/>
      <c r="BU44" s="381"/>
      <c r="BV44" s="382"/>
      <c r="CA44" s="325"/>
      <c r="CB44" s="325"/>
      <c r="CC44" s="325"/>
      <c r="CD44" s="325"/>
      <c r="CE44" s="325"/>
      <c r="CF44" s="347"/>
      <c r="CG44" s="347"/>
      <c r="CH44" s="347"/>
      <c r="CI44" s="347"/>
      <c r="CJ44" s="347"/>
      <c r="CK44" s="347"/>
      <c r="CL44" s="347"/>
      <c r="CM44" s="347"/>
      <c r="CN44" s="347"/>
      <c r="CO44" s="347"/>
      <c r="CP44" s="347"/>
      <c r="CQ44" s="347"/>
      <c r="CR44" s="347"/>
      <c r="EL44" s="183"/>
      <c r="FS44" s="47"/>
    </row>
    <row r="45" spans="1:175" ht="7.5" customHeight="1" x14ac:dyDescent="0.4">
      <c r="A45" s="119"/>
      <c r="Q45" s="116"/>
      <c r="R45" s="123"/>
      <c r="S45" s="65"/>
      <c r="U45" s="113"/>
      <c r="V45" s="372"/>
      <c r="W45" s="372"/>
      <c r="X45" s="372"/>
      <c r="Y45" s="372"/>
      <c r="Z45" s="372"/>
      <c r="AA45" s="372"/>
      <c r="AB45" s="373"/>
      <c r="AC45" s="360"/>
      <c r="AD45" s="361"/>
      <c r="AE45" s="361"/>
      <c r="AF45" s="361"/>
      <c r="AG45" s="361"/>
      <c r="AH45" s="361"/>
      <c r="AI45" s="362"/>
      <c r="AJ45" s="366"/>
      <c r="AK45" s="270"/>
      <c r="AL45" s="270"/>
      <c r="AM45" s="270"/>
      <c r="AN45" s="270"/>
      <c r="AO45" s="270"/>
      <c r="AP45" s="351" t="s">
        <v>126</v>
      </c>
      <c r="AQ45" s="352"/>
      <c r="AR45" s="352"/>
      <c r="AS45" s="353"/>
      <c r="AT45" s="367"/>
      <c r="AU45" s="368"/>
      <c r="AV45" s="377"/>
      <c r="AW45" s="378"/>
      <c r="AX45" s="378"/>
      <c r="AY45" s="379"/>
      <c r="AZ45" s="111"/>
      <c r="BD45" s="350"/>
      <c r="BE45" s="350"/>
      <c r="BF45" s="350"/>
      <c r="CA45" s="325" t="s">
        <v>84</v>
      </c>
      <c r="CB45" s="325"/>
      <c r="CC45" s="325"/>
      <c r="CD45" s="325"/>
      <c r="CE45" s="325"/>
      <c r="CF45" s="347"/>
      <c r="CG45" s="347"/>
      <c r="CH45" s="347"/>
      <c r="CI45" s="347"/>
      <c r="CJ45" s="347"/>
      <c r="CK45" s="347"/>
      <c r="CL45" s="347"/>
      <c r="CM45" s="347"/>
      <c r="CN45" s="347"/>
      <c r="CO45" s="347"/>
      <c r="CP45" s="347"/>
      <c r="CQ45" s="347"/>
      <c r="CR45" s="347"/>
      <c r="EL45" s="164"/>
      <c r="FS45" s="47"/>
    </row>
    <row r="46" spans="1:175" ht="7.5" customHeight="1" thickBot="1" x14ac:dyDescent="0.45">
      <c r="A46" s="119"/>
      <c r="Q46" s="116"/>
      <c r="R46" s="123"/>
      <c r="S46" s="65"/>
      <c r="U46" s="113"/>
      <c r="V46" s="372"/>
      <c r="W46" s="372"/>
      <c r="X46" s="372"/>
      <c r="Y46" s="372"/>
      <c r="Z46" s="372"/>
      <c r="AA46" s="372"/>
      <c r="AB46" s="373"/>
      <c r="AC46" s="363"/>
      <c r="AD46" s="364"/>
      <c r="AE46" s="364"/>
      <c r="AF46" s="364"/>
      <c r="AG46" s="364"/>
      <c r="AH46" s="364"/>
      <c r="AI46" s="365"/>
      <c r="AJ46" s="269"/>
      <c r="AK46" s="270"/>
      <c r="AL46" s="270"/>
      <c r="AM46" s="270"/>
      <c r="AN46" s="270"/>
      <c r="AO46" s="270"/>
      <c r="AP46" s="351"/>
      <c r="AQ46" s="352"/>
      <c r="AR46" s="352"/>
      <c r="AS46" s="353"/>
      <c r="AT46" s="367"/>
      <c r="AU46" s="368"/>
      <c r="AV46" s="380"/>
      <c r="AW46" s="381"/>
      <c r="AX46" s="381"/>
      <c r="AY46" s="382"/>
      <c r="AZ46" s="111"/>
      <c r="BD46" s="350"/>
      <c r="BE46" s="350"/>
      <c r="BF46" s="350"/>
      <c r="CA46" s="325"/>
      <c r="CB46" s="325"/>
      <c r="CC46" s="325"/>
      <c r="CD46" s="325"/>
      <c r="CE46" s="325"/>
      <c r="CF46" s="347"/>
      <c r="CG46" s="347"/>
      <c r="CH46" s="347"/>
      <c r="CI46" s="347"/>
      <c r="CJ46" s="347"/>
      <c r="CK46" s="347"/>
      <c r="CL46" s="347"/>
      <c r="CM46" s="347"/>
      <c r="CN46" s="347"/>
      <c r="CO46" s="347"/>
      <c r="CP46" s="347"/>
      <c r="CQ46" s="347"/>
      <c r="CR46" s="347"/>
      <c r="EL46" s="164"/>
      <c r="FS46" s="47"/>
    </row>
    <row r="47" spans="1:175" ht="7.5" customHeight="1" x14ac:dyDescent="0.4">
      <c r="A47" s="194"/>
      <c r="Q47" s="116"/>
      <c r="R47" s="198"/>
      <c r="S47" s="65"/>
      <c r="U47" s="113"/>
      <c r="V47" s="19"/>
      <c r="W47" s="19"/>
      <c r="X47" s="19"/>
      <c r="Y47" s="19"/>
      <c r="Z47" s="19"/>
      <c r="AA47" s="19"/>
      <c r="AB47" s="19"/>
      <c r="AC47" s="19"/>
      <c r="AD47" s="19"/>
      <c r="AE47" s="19"/>
      <c r="AF47" s="19"/>
      <c r="AG47" s="19"/>
      <c r="AH47" s="19"/>
      <c r="AI47" s="19"/>
      <c r="AJ47" s="19"/>
      <c r="AK47" s="19"/>
      <c r="AL47" s="19"/>
      <c r="AM47" s="19"/>
      <c r="AN47" s="19"/>
      <c r="AO47" s="19"/>
      <c r="AP47" s="193"/>
      <c r="AQ47" s="193"/>
      <c r="AR47" s="193"/>
      <c r="AS47" s="193"/>
      <c r="AT47" s="45"/>
      <c r="AU47" s="45"/>
      <c r="AV47" s="45"/>
      <c r="AW47" s="45"/>
      <c r="AX47" s="45"/>
      <c r="AY47" s="45"/>
      <c r="AZ47" s="111"/>
      <c r="BD47" s="196"/>
      <c r="BE47" s="196"/>
      <c r="BF47" s="196"/>
      <c r="CA47" s="325"/>
      <c r="CB47" s="325"/>
      <c r="CC47" s="325"/>
      <c r="CD47" s="325"/>
      <c r="CE47" s="325"/>
      <c r="CF47" s="347"/>
      <c r="CG47" s="347"/>
      <c r="CH47" s="347"/>
      <c r="CI47" s="347"/>
      <c r="CJ47" s="347"/>
      <c r="CK47" s="347"/>
      <c r="CL47" s="347"/>
      <c r="CM47" s="347"/>
      <c r="CN47" s="347"/>
      <c r="CO47" s="347"/>
      <c r="CP47" s="347"/>
      <c r="CQ47" s="347"/>
      <c r="CR47" s="347"/>
      <c r="EL47" s="164"/>
      <c r="FS47" s="47"/>
    </row>
    <row r="48" spans="1:175" ht="5.0999999999999996" customHeight="1" x14ac:dyDescent="0.4">
      <c r="A48" s="180"/>
      <c r="Q48" s="116"/>
      <c r="R48" s="182"/>
      <c r="S48" s="65"/>
      <c r="U48" s="369"/>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370"/>
      <c r="AW48" s="370"/>
      <c r="AX48" s="370"/>
      <c r="AY48" s="370"/>
      <c r="AZ48" s="371"/>
      <c r="BD48" s="185"/>
      <c r="BE48" s="185"/>
      <c r="BF48" s="185"/>
      <c r="CA48" s="325"/>
      <c r="CB48" s="325"/>
      <c r="CC48" s="325"/>
      <c r="CD48" s="325"/>
      <c r="CE48" s="325"/>
      <c r="CF48" s="347"/>
      <c r="CG48" s="347"/>
      <c r="CH48" s="347"/>
      <c r="CI48" s="347"/>
      <c r="CJ48" s="347"/>
      <c r="CK48" s="347"/>
      <c r="CL48" s="347"/>
      <c r="CM48" s="347"/>
      <c r="CN48" s="347"/>
      <c r="CO48" s="347"/>
      <c r="CP48" s="347"/>
      <c r="CQ48" s="347"/>
      <c r="CR48" s="347"/>
      <c r="EL48" s="164"/>
      <c r="FS48" s="47"/>
    </row>
    <row r="49" spans="1:175" ht="15" customHeight="1" x14ac:dyDescent="0.4">
      <c r="A49" s="180"/>
      <c r="Q49" s="116"/>
      <c r="R49" s="182"/>
      <c r="S49" s="65"/>
      <c r="U49" s="383" t="s">
        <v>166</v>
      </c>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5"/>
      <c r="BD49" s="185"/>
      <c r="BE49" s="185"/>
      <c r="BF49" s="185"/>
      <c r="CA49" s="325"/>
      <c r="CB49" s="325"/>
      <c r="CC49" s="325"/>
      <c r="CD49" s="325"/>
      <c r="CE49" s="325"/>
      <c r="CF49" s="347"/>
      <c r="CG49" s="347"/>
      <c r="CH49" s="347"/>
      <c r="CI49" s="347"/>
      <c r="CJ49" s="347"/>
      <c r="CK49" s="347"/>
      <c r="CL49" s="347"/>
      <c r="CM49" s="347"/>
      <c r="CN49" s="347"/>
      <c r="CO49" s="347"/>
      <c r="CP49" s="347"/>
      <c r="CQ49" s="347"/>
      <c r="CR49" s="347"/>
      <c r="EL49" s="164"/>
      <c r="FS49" s="47"/>
    </row>
    <row r="50" spans="1:175" ht="15" customHeight="1" x14ac:dyDescent="0.4">
      <c r="C50" s="242"/>
      <c r="D50" s="242"/>
      <c r="E50" s="242"/>
      <c r="F50" s="242"/>
      <c r="G50" s="348"/>
      <c r="H50" s="348"/>
      <c r="I50" s="348"/>
      <c r="J50" s="348"/>
      <c r="K50" s="348"/>
      <c r="L50" s="348"/>
      <c r="M50" s="348"/>
      <c r="N50" s="348"/>
      <c r="O50" s="348"/>
      <c r="P50" s="348"/>
      <c r="Q50" s="124"/>
      <c r="R50" s="124"/>
      <c r="S50" s="349"/>
      <c r="U50" s="383" t="s">
        <v>170</v>
      </c>
      <c r="V50" s="384"/>
      <c r="W50" s="384"/>
      <c r="X50" s="384"/>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5"/>
      <c r="BD50" s="40"/>
      <c r="BE50" s="40"/>
      <c r="BF50" s="40"/>
      <c r="CA50" s="325"/>
      <c r="CB50" s="325"/>
      <c r="CC50" s="325"/>
      <c r="CD50" s="325"/>
      <c r="CE50" s="325"/>
      <c r="CF50" s="347"/>
      <c r="CG50" s="347"/>
      <c r="CH50" s="347"/>
      <c r="CI50" s="347"/>
      <c r="CJ50" s="347"/>
      <c r="CK50" s="347"/>
      <c r="CL50" s="347"/>
      <c r="CM50" s="347"/>
      <c r="CN50" s="347"/>
      <c r="CO50" s="347"/>
      <c r="CP50" s="347"/>
      <c r="CQ50" s="347"/>
      <c r="CR50" s="347"/>
      <c r="EL50" s="164"/>
      <c r="FS50" s="47"/>
    </row>
    <row r="51" spans="1:175" ht="15" customHeight="1" x14ac:dyDescent="0.4">
      <c r="C51" s="242"/>
      <c r="D51" s="242"/>
      <c r="E51" s="242"/>
      <c r="F51" s="242"/>
      <c r="G51" s="348"/>
      <c r="H51" s="348"/>
      <c r="I51" s="348"/>
      <c r="J51" s="348"/>
      <c r="K51" s="348"/>
      <c r="L51" s="348"/>
      <c r="M51" s="348"/>
      <c r="N51" s="348"/>
      <c r="O51" s="348"/>
      <c r="P51" s="348"/>
      <c r="Q51" s="124"/>
      <c r="R51" s="124"/>
      <c r="S51" s="349"/>
      <c r="U51" s="383"/>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5"/>
      <c r="BD51" s="40"/>
      <c r="BE51" s="40"/>
      <c r="BF51" s="40"/>
      <c r="CA51" s="126"/>
      <c r="CB51" s="126"/>
      <c r="CC51" s="126"/>
      <c r="CD51" s="126"/>
      <c r="CE51" s="126"/>
      <c r="CF51" s="127"/>
      <c r="CG51" s="127"/>
      <c r="CH51" s="127"/>
      <c r="CI51" s="127"/>
      <c r="CJ51" s="127"/>
      <c r="CK51" s="127"/>
      <c r="CL51" s="127"/>
      <c r="CM51" s="127"/>
      <c r="CN51" s="127"/>
      <c r="CO51" s="127"/>
      <c r="CP51" s="127"/>
      <c r="CQ51" s="127"/>
      <c r="CR51" s="127"/>
      <c r="EL51" s="164"/>
      <c r="FS51" s="47"/>
    </row>
    <row r="52" spans="1:175" ht="15" customHeight="1" thickBot="1" x14ac:dyDescent="0.45">
      <c r="C52" s="242"/>
      <c r="D52" s="242"/>
      <c r="E52" s="242"/>
      <c r="F52" s="242"/>
      <c r="G52" s="348"/>
      <c r="H52" s="348"/>
      <c r="I52" s="348"/>
      <c r="J52" s="348"/>
      <c r="K52" s="348"/>
      <c r="L52" s="348"/>
      <c r="M52" s="348"/>
      <c r="N52" s="348"/>
      <c r="O52" s="348"/>
      <c r="P52" s="348"/>
      <c r="S52" s="349"/>
      <c r="U52" s="386"/>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8"/>
      <c r="BD52" s="40"/>
      <c r="BE52" s="40"/>
      <c r="BF52" s="40"/>
      <c r="CA52" s="325" t="s">
        <v>85</v>
      </c>
      <c r="CB52" s="325"/>
      <c r="CC52" s="325"/>
      <c r="CD52" s="325"/>
      <c r="CE52" s="325"/>
      <c r="CF52" s="347"/>
      <c r="CG52" s="347"/>
      <c r="CH52" s="347"/>
      <c r="CI52" s="347"/>
      <c r="CJ52" s="347"/>
      <c r="CK52" s="347"/>
      <c r="CL52" s="347"/>
      <c r="CM52" s="347"/>
      <c r="CN52" s="347"/>
      <c r="CO52" s="347"/>
      <c r="CP52" s="347"/>
      <c r="CQ52" s="347"/>
      <c r="CR52" s="347"/>
      <c r="EL52" s="124"/>
      <c r="FS52" s="47"/>
    </row>
    <row r="53" spans="1:175" ht="15" customHeight="1" thickBot="1" x14ac:dyDescent="0.45">
      <c r="C53" s="118"/>
      <c r="D53" s="118"/>
      <c r="E53" s="118"/>
      <c r="F53" s="118"/>
      <c r="G53" s="128"/>
      <c r="H53" s="128"/>
      <c r="I53" s="128"/>
      <c r="J53" s="128"/>
      <c r="K53" s="128"/>
      <c r="L53" s="128"/>
      <c r="M53" s="128"/>
      <c r="N53" s="128"/>
      <c r="O53" s="128"/>
      <c r="P53" s="128"/>
      <c r="S53" s="129"/>
      <c r="U53" s="47" t="s">
        <v>127</v>
      </c>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D53" s="40"/>
      <c r="BE53" s="40"/>
      <c r="BF53" s="40"/>
      <c r="CA53" s="325"/>
      <c r="CB53" s="325"/>
      <c r="CC53" s="325"/>
      <c r="CD53" s="325"/>
      <c r="CE53" s="325"/>
      <c r="CF53" s="347"/>
      <c r="CG53" s="347"/>
      <c r="CH53" s="347"/>
      <c r="CI53" s="347"/>
      <c r="CJ53" s="347"/>
      <c r="CK53" s="347"/>
      <c r="CL53" s="347"/>
      <c r="CM53" s="347"/>
      <c r="CN53" s="347"/>
      <c r="CO53" s="347"/>
      <c r="CP53" s="347"/>
      <c r="CQ53" s="347"/>
      <c r="CR53" s="347"/>
      <c r="EL53" s="124"/>
      <c r="FS53" s="47"/>
    </row>
    <row r="54" spans="1:175" ht="15" customHeight="1" x14ac:dyDescent="0.4">
      <c r="Q54" s="44"/>
      <c r="R54" s="44"/>
      <c r="S54" s="65"/>
      <c r="U54" s="47"/>
      <c r="V54" s="47"/>
      <c r="W54" s="47"/>
      <c r="X54" s="47"/>
      <c r="Y54" s="47"/>
      <c r="Z54" s="47"/>
      <c r="AA54" s="47"/>
      <c r="AB54" s="47"/>
      <c r="AC54" s="47"/>
      <c r="AD54" s="47"/>
      <c r="AE54" s="47"/>
      <c r="AF54" s="47"/>
      <c r="AG54" s="47"/>
      <c r="AH54" s="47"/>
      <c r="AI54" s="47"/>
      <c r="AJ54" s="47"/>
      <c r="AK54" s="244" t="s">
        <v>83</v>
      </c>
      <c r="AL54" s="334"/>
      <c r="AM54" s="334"/>
      <c r="AN54" s="354"/>
      <c r="AO54" s="252" t="str">
        <f>VLOOKUP(BH41,CV14:DM19,6,FALSE)</f>
        <v>異動情報の入力完了です。</v>
      </c>
      <c r="AP54" s="252"/>
      <c r="AQ54" s="252"/>
      <c r="AR54" s="252"/>
      <c r="AS54" s="252"/>
      <c r="AT54" s="252"/>
      <c r="AU54" s="252"/>
      <c r="AV54" s="252"/>
      <c r="AW54" s="252"/>
      <c r="AX54" s="252"/>
      <c r="AY54" s="252"/>
      <c r="AZ54" s="253"/>
      <c r="BD54" s="40"/>
      <c r="BE54" s="40"/>
      <c r="BF54" s="40"/>
      <c r="CA54" s="325"/>
      <c r="CB54" s="325"/>
      <c r="CC54" s="325"/>
      <c r="CD54" s="325"/>
      <c r="CE54" s="325"/>
      <c r="CF54" s="347"/>
      <c r="CG54" s="347"/>
      <c r="CH54" s="347"/>
      <c r="CI54" s="347"/>
      <c r="CJ54" s="347"/>
      <c r="CK54" s="347"/>
      <c r="CL54" s="347"/>
      <c r="CM54" s="347"/>
      <c r="CN54" s="347"/>
      <c r="CO54" s="347"/>
      <c r="CP54" s="347"/>
      <c r="CQ54" s="347"/>
      <c r="CR54" s="347"/>
      <c r="EL54" s="124"/>
      <c r="FS54" s="47"/>
    </row>
    <row r="55" spans="1:175" s="18" customFormat="1" ht="15" customHeight="1" x14ac:dyDescent="0.4">
      <c r="A55" s="87"/>
      <c r="B55" s="87"/>
      <c r="C55" s="87"/>
      <c r="D55" s="87"/>
      <c r="E55" s="87"/>
      <c r="F55" s="87"/>
      <c r="O55" s="45"/>
      <c r="P55" s="87"/>
      <c r="Q55" s="87"/>
      <c r="R55" s="87"/>
      <c r="S55" s="89"/>
      <c r="U55" s="47"/>
      <c r="V55" s="47"/>
      <c r="W55" s="47"/>
      <c r="X55" s="47"/>
      <c r="Y55" s="47"/>
      <c r="Z55" s="47"/>
      <c r="AA55" s="47"/>
      <c r="AB55" s="47"/>
      <c r="AC55" s="47"/>
      <c r="AD55" s="47"/>
      <c r="AE55" s="47"/>
      <c r="AF55" s="47"/>
      <c r="AG55" s="47"/>
      <c r="AH55" s="47"/>
      <c r="AI55" s="47"/>
      <c r="AJ55" s="47"/>
      <c r="AK55" s="246"/>
      <c r="AL55" s="335"/>
      <c r="AM55" s="335"/>
      <c r="AN55" s="355"/>
      <c r="AO55" s="255"/>
      <c r="AP55" s="255"/>
      <c r="AQ55" s="255"/>
      <c r="AR55" s="255"/>
      <c r="AS55" s="255"/>
      <c r="AT55" s="255"/>
      <c r="AU55" s="255"/>
      <c r="AV55" s="255"/>
      <c r="AW55" s="255"/>
      <c r="AX55" s="255"/>
      <c r="AY55" s="255"/>
      <c r="AZ55" s="256"/>
      <c r="BB55" s="72"/>
      <c r="BC55" s="72"/>
      <c r="BG55" s="72"/>
      <c r="BH55" s="72"/>
      <c r="BI55" s="72"/>
      <c r="BJ55" s="72"/>
      <c r="BK55" s="72"/>
      <c r="BL55" s="72"/>
      <c r="BM55" s="72"/>
      <c r="BN55" s="72"/>
      <c r="BW55" s="72"/>
      <c r="BX55" s="72"/>
      <c r="BY55" s="72"/>
      <c r="BZ55" s="72"/>
      <c r="CA55" s="313"/>
      <c r="CB55" s="313"/>
      <c r="CG55" s="90"/>
      <c r="CH55" s="90"/>
      <c r="CI55" s="90"/>
      <c r="CJ55" s="90"/>
      <c r="CK55" s="90"/>
      <c r="CL55" s="90"/>
      <c r="EL55" s="124"/>
      <c r="FS55" s="47"/>
    </row>
    <row r="56" spans="1:175" s="18" customFormat="1" ht="15" customHeight="1" x14ac:dyDescent="0.4">
      <c r="A56" s="87"/>
      <c r="B56" s="87"/>
      <c r="C56" s="87"/>
      <c r="D56" s="87"/>
      <c r="E56" s="87"/>
      <c r="F56" s="87"/>
      <c r="O56" s="45"/>
      <c r="P56" s="87"/>
      <c r="Q56" s="87"/>
      <c r="R56" s="87"/>
      <c r="S56" s="89"/>
      <c r="U56" s="47"/>
      <c r="V56" s="47"/>
      <c r="W56" s="47"/>
      <c r="X56" s="47"/>
      <c r="Y56" s="47"/>
      <c r="Z56" s="47"/>
      <c r="AA56" s="47"/>
      <c r="AB56" s="47"/>
      <c r="AC56" s="47"/>
      <c r="AD56" s="47"/>
      <c r="AE56" s="47"/>
      <c r="AF56" s="47"/>
      <c r="AG56" s="47"/>
      <c r="AH56" s="47"/>
      <c r="AI56" s="47"/>
      <c r="AJ56" s="47"/>
      <c r="AK56" s="246"/>
      <c r="AL56" s="335"/>
      <c r="AM56" s="335"/>
      <c r="AN56" s="355"/>
      <c r="AO56" s="255"/>
      <c r="AP56" s="255"/>
      <c r="AQ56" s="255"/>
      <c r="AR56" s="255"/>
      <c r="AS56" s="255"/>
      <c r="AT56" s="255"/>
      <c r="AU56" s="255"/>
      <c r="AV56" s="255"/>
      <c r="AW56" s="255"/>
      <c r="AX56" s="255"/>
      <c r="AY56" s="255"/>
      <c r="AZ56" s="256"/>
      <c r="BB56" s="72"/>
      <c r="BC56" s="72"/>
      <c r="BG56" s="72"/>
      <c r="BH56" s="72"/>
      <c r="BI56" s="72"/>
      <c r="BJ56" s="72"/>
      <c r="BK56" s="72"/>
      <c r="BL56" s="72"/>
      <c r="BM56" s="72"/>
      <c r="BN56" s="72"/>
      <c r="BW56" s="72"/>
      <c r="BX56" s="72"/>
      <c r="BY56" s="72"/>
      <c r="BZ56" s="72"/>
      <c r="CA56" s="313"/>
      <c r="CB56" s="313"/>
      <c r="CG56" s="90"/>
      <c r="CH56" s="90"/>
      <c r="CI56" s="90"/>
      <c r="CJ56" s="90"/>
      <c r="CK56" s="90"/>
      <c r="CL56" s="90"/>
      <c r="EL56" s="124"/>
      <c r="FS56" s="47"/>
    </row>
    <row r="57" spans="1:175" s="18" customFormat="1" ht="15" customHeight="1" thickBot="1" x14ac:dyDescent="0.45">
      <c r="A57" s="87"/>
      <c r="B57" s="87"/>
      <c r="C57" s="87"/>
      <c r="D57" s="87"/>
      <c r="E57" s="87"/>
      <c r="F57" s="87"/>
      <c r="O57" s="45"/>
      <c r="P57" s="87"/>
      <c r="Q57" s="87"/>
      <c r="R57" s="87"/>
      <c r="S57" s="89"/>
      <c r="U57" s="19"/>
      <c r="V57" s="152"/>
      <c r="W57" s="19"/>
      <c r="X57" s="19"/>
      <c r="Y57" s="19"/>
      <c r="Z57" s="19"/>
      <c r="AA57" s="19"/>
      <c r="AB57" s="19"/>
      <c r="AC57" s="19"/>
      <c r="AD57" s="47"/>
      <c r="AE57" s="47"/>
      <c r="AF57" s="47"/>
      <c r="AG57" s="47"/>
      <c r="AH57" s="47"/>
      <c r="AI57" s="47"/>
      <c r="AJ57" s="47"/>
      <c r="AK57" s="336"/>
      <c r="AL57" s="337"/>
      <c r="AM57" s="337"/>
      <c r="AN57" s="356"/>
      <c r="AO57" s="258"/>
      <c r="AP57" s="258"/>
      <c r="AQ57" s="258"/>
      <c r="AR57" s="258"/>
      <c r="AS57" s="258"/>
      <c r="AT57" s="258"/>
      <c r="AU57" s="258"/>
      <c r="AV57" s="258"/>
      <c r="AW57" s="258"/>
      <c r="AX57" s="258"/>
      <c r="AY57" s="258"/>
      <c r="AZ57" s="259"/>
      <c r="BB57" s="72"/>
      <c r="BC57" s="72"/>
      <c r="BD57" s="72"/>
      <c r="BE57" s="72"/>
      <c r="BF57" s="72"/>
      <c r="BG57" s="72"/>
      <c r="BH57" s="72"/>
      <c r="BI57" s="72"/>
      <c r="BJ57" s="72"/>
      <c r="BK57" s="72"/>
      <c r="BL57" s="72"/>
      <c r="BM57" s="72"/>
      <c r="BN57" s="72"/>
      <c r="BW57" s="72"/>
      <c r="BX57" s="72"/>
      <c r="BY57" s="72"/>
      <c r="BZ57" s="72"/>
      <c r="CA57" s="313"/>
      <c r="CB57" s="313"/>
      <c r="CG57" s="90"/>
      <c r="CH57" s="90"/>
      <c r="CI57" s="90"/>
      <c r="CJ57" s="90"/>
      <c r="CK57" s="90"/>
      <c r="CL57" s="90"/>
      <c r="EL57" s="124"/>
      <c r="FS57" s="72"/>
    </row>
    <row r="58" spans="1:175" s="18" customFormat="1" ht="15" customHeight="1" x14ac:dyDescent="0.4">
      <c r="A58" s="87"/>
      <c r="B58" s="87"/>
      <c r="C58" s="87"/>
      <c r="D58" s="87"/>
      <c r="E58" s="87"/>
      <c r="F58" s="87"/>
      <c r="O58" s="45"/>
      <c r="P58" s="87"/>
      <c r="Q58" s="87"/>
      <c r="R58" s="87"/>
      <c r="S58" s="89"/>
      <c r="U58" s="64"/>
      <c r="V58" s="64"/>
      <c r="W58" s="40"/>
      <c r="X58" s="40"/>
      <c r="Y58" s="40"/>
      <c r="Z58" s="40"/>
      <c r="AA58" s="40"/>
      <c r="AB58" s="40"/>
      <c r="AC58" s="40"/>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B58" s="72"/>
      <c r="BC58" s="72"/>
      <c r="BD58" s="72"/>
      <c r="BE58" s="72"/>
      <c r="BF58" s="72"/>
      <c r="BG58" s="72"/>
      <c r="BH58" s="72"/>
      <c r="BI58" s="72"/>
      <c r="BJ58" s="72"/>
      <c r="BK58" s="72"/>
      <c r="BL58" s="72"/>
      <c r="BM58" s="72"/>
      <c r="BN58" s="72"/>
      <c r="BW58" s="72"/>
      <c r="BX58" s="72"/>
      <c r="BY58" s="72"/>
      <c r="BZ58" s="72"/>
      <c r="CA58" s="90"/>
      <c r="CB58" s="72"/>
      <c r="CG58" s="90"/>
      <c r="CH58" s="90"/>
      <c r="CI58" s="90"/>
      <c r="CJ58" s="90"/>
      <c r="CK58" s="90"/>
      <c r="CL58" s="90"/>
      <c r="EL58" s="197"/>
      <c r="FS58" s="72"/>
    </row>
    <row r="59" spans="1:175" s="18" customFormat="1" ht="15" customHeight="1" x14ac:dyDescent="0.4">
      <c r="A59" s="87"/>
      <c r="B59" s="87"/>
      <c r="C59" s="87"/>
      <c r="D59" s="87"/>
      <c r="E59" s="87"/>
      <c r="F59" s="87"/>
      <c r="O59" s="45"/>
      <c r="P59" s="87"/>
      <c r="Q59" s="87"/>
      <c r="R59" s="87"/>
      <c r="S59" s="89"/>
      <c r="U59" s="314" t="s">
        <v>158</v>
      </c>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B59" s="72"/>
      <c r="BC59" s="72"/>
      <c r="CH59" s="90"/>
      <c r="CI59" s="90"/>
      <c r="CJ59" s="90"/>
      <c r="CK59" s="90"/>
      <c r="CL59" s="90"/>
      <c r="EL59" s="183"/>
      <c r="FS59" s="72"/>
    </row>
    <row r="60" spans="1:175" ht="15" customHeight="1" x14ac:dyDescent="0.4">
      <c r="S60" s="65"/>
      <c r="U60" s="31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324"/>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EL60" s="183"/>
      <c r="FS60" s="72"/>
    </row>
    <row r="61" spans="1:175" ht="13.5" customHeight="1" x14ac:dyDescent="0.4">
      <c r="S61" s="65"/>
      <c r="U61" s="31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EL61" s="64"/>
      <c r="FS61" s="47"/>
    </row>
    <row r="62" spans="1:175" ht="13.5" customHeight="1" x14ac:dyDescent="0.4">
      <c r="S62" s="65"/>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324"/>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EL62" s="64"/>
      <c r="FS62" s="47"/>
    </row>
    <row r="63" spans="1:175" ht="13.5" customHeight="1" thickBot="1" x14ac:dyDescent="0.45">
      <c r="S63" s="65"/>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55"/>
      <c r="AU63" s="132"/>
      <c r="AV63" s="132"/>
      <c r="AW63" s="132"/>
      <c r="AX63" s="155"/>
      <c r="AY63" s="132"/>
      <c r="AZ63" s="132"/>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EL63" s="64"/>
      <c r="FS63" s="47"/>
    </row>
    <row r="64" spans="1:175" ht="13.5" customHeight="1" x14ac:dyDescent="0.4">
      <c r="S64" s="65"/>
      <c r="U64" s="395"/>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7"/>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EL64" s="64"/>
      <c r="FS64" s="47"/>
    </row>
    <row r="65" spans="1:175" ht="13.5" customHeight="1" x14ac:dyDescent="0.4">
      <c r="S65" s="65"/>
      <c r="U65" s="398"/>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400"/>
      <c r="CC65" s="40" t="str">
        <f>IF(AND('②異動情報・学校情報・機構に送付が必要な場合（学校入力用）'!AA79="",'②異動情報・学校情報・機構に送付が必要な場合（学校入力用）'!AA81=""),"",'②異動情報・学校情報・機構に送付が必要な場合（学校入力用）'!AA79)&amp;CHAR(10)&amp;IF(OR('②異動情報・学校情報・機構に送付が必要な場合（学校入力用）'!AA79="",'②異動情報・学校情報・機構に送付が必要な場合（学校入力用）'!AA81=""),"","(")&amp;'②異動情報・学校情報・機構に送付が必要な場合（学校入力用）'!AA81&amp;IF(OR('②異動情報・学校情報・機構に送付が必要な場合（学校入力用）'!AA79="",'②異動情報・学校情報・機構に送付が必要な場合（学校入力用）'!AA81=""),"",")")</f>
        <v xml:space="preserve">
</v>
      </c>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EL65" s="64"/>
      <c r="FS65" s="47"/>
    </row>
    <row r="66" spans="1:175" ht="13.5" customHeight="1" thickBot="1" x14ac:dyDescent="0.45">
      <c r="S66" s="65"/>
      <c r="U66" s="401"/>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2"/>
      <c r="AY66" s="402"/>
      <c r="AZ66" s="403"/>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EL66" s="87"/>
      <c r="FS66" s="72"/>
    </row>
    <row r="67" spans="1:175" ht="13.5" customHeight="1" x14ac:dyDescent="0.4">
      <c r="S67" s="65"/>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EL67" s="87"/>
      <c r="FS67" s="47"/>
    </row>
    <row r="68" spans="1:175" ht="13.5" customHeight="1" x14ac:dyDescent="0.4">
      <c r="S68" s="65"/>
      <c r="U68" s="314" t="s">
        <v>86</v>
      </c>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14"/>
      <c r="AV68" s="314"/>
      <c r="AW68" s="314"/>
      <c r="AX68" s="314"/>
      <c r="AY68" s="314"/>
      <c r="AZ68" s="314"/>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EL68" s="87"/>
      <c r="FS68" s="404"/>
    </row>
    <row r="69" spans="1:175" s="18" customFormat="1" ht="13.5" customHeight="1" x14ac:dyDescent="0.4">
      <c r="A69" s="87"/>
      <c r="B69" s="87"/>
      <c r="C69" s="87"/>
      <c r="D69" s="87"/>
      <c r="E69" s="87"/>
      <c r="F69" s="87"/>
      <c r="O69" s="45"/>
      <c r="P69" s="87"/>
      <c r="Q69" s="87"/>
      <c r="R69" s="87"/>
      <c r="S69" s="89"/>
      <c r="U69" s="314"/>
      <c r="V69" s="314"/>
      <c r="W69" s="314"/>
      <c r="X69" s="314"/>
      <c r="Y69" s="314"/>
      <c r="Z69" s="314"/>
      <c r="AA69" s="314"/>
      <c r="AB69" s="314"/>
      <c r="AC69" s="314"/>
      <c r="AD69" s="314"/>
      <c r="AE69" s="314"/>
      <c r="AF69" s="314"/>
      <c r="AG69" s="314"/>
      <c r="AH69" s="314"/>
      <c r="AI69" s="314"/>
      <c r="AJ69" s="314"/>
      <c r="AK69" s="314"/>
      <c r="AL69" s="314"/>
      <c r="AM69" s="314"/>
      <c r="AN69" s="314"/>
      <c r="AO69" s="314"/>
      <c r="AP69" s="314"/>
      <c r="AQ69" s="314"/>
      <c r="AR69" s="314"/>
      <c r="AS69" s="314"/>
      <c r="AT69" s="314"/>
      <c r="AU69" s="314"/>
      <c r="AV69" s="314"/>
      <c r="AW69" s="314"/>
      <c r="AX69" s="314"/>
      <c r="AY69" s="314"/>
      <c r="AZ69" s="314"/>
      <c r="CA69" s="90"/>
      <c r="CB69" s="90"/>
      <c r="EL69" s="87"/>
      <c r="FS69" s="404"/>
    </row>
    <row r="70" spans="1:175" ht="13.5" customHeight="1" x14ac:dyDescent="0.4">
      <c r="S70" s="65"/>
      <c r="U70" s="314"/>
      <c r="V70" s="314"/>
      <c r="W70" s="314"/>
      <c r="X70" s="314"/>
      <c r="Y70" s="314"/>
      <c r="Z70" s="314"/>
      <c r="AA70" s="314"/>
      <c r="AB70" s="314"/>
      <c r="AC70" s="314"/>
      <c r="AD70" s="314"/>
      <c r="AE70" s="314"/>
      <c r="AF70" s="314"/>
      <c r="AG70" s="314"/>
      <c r="AH70" s="314"/>
      <c r="AI70" s="314"/>
      <c r="AJ70" s="314"/>
      <c r="AK70" s="314"/>
      <c r="AL70" s="314"/>
      <c r="AM70" s="314"/>
      <c r="AN70" s="314"/>
      <c r="AO70" s="314"/>
      <c r="AP70" s="314"/>
      <c r="AQ70" s="314"/>
      <c r="AR70" s="314"/>
      <c r="AS70" s="314"/>
      <c r="AT70" s="314"/>
      <c r="AU70" s="314"/>
      <c r="AV70" s="314"/>
      <c r="AW70" s="314"/>
      <c r="AX70" s="314"/>
      <c r="AY70" s="314"/>
      <c r="AZ70" s="314"/>
      <c r="EL70" s="87"/>
      <c r="FS70" s="47"/>
    </row>
    <row r="71" spans="1:175" ht="15" customHeight="1" x14ac:dyDescent="0.4">
      <c r="S71" s="65"/>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4"/>
      <c r="AZ71" s="314"/>
      <c r="EL71" s="64"/>
      <c r="FS71" s="47"/>
    </row>
    <row r="72" spans="1:175" ht="15" customHeight="1" thickBot="1" x14ac:dyDescent="0.45">
      <c r="S72" s="65"/>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55"/>
      <c r="AU72" s="132"/>
      <c r="AV72" s="132"/>
      <c r="AW72" s="132"/>
      <c r="AX72" s="155"/>
      <c r="AY72" s="132"/>
      <c r="AZ72" s="132"/>
      <c r="EL72" s="64"/>
      <c r="FS72" s="47"/>
    </row>
    <row r="73" spans="1:175" s="44" customFormat="1" ht="13.5" customHeight="1" x14ac:dyDescent="0.4">
      <c r="A73" s="64"/>
      <c r="B73" s="64"/>
      <c r="C73" s="40"/>
      <c r="D73" s="40"/>
      <c r="E73" s="40"/>
      <c r="F73" s="40"/>
      <c r="G73" s="40"/>
      <c r="H73" s="40"/>
      <c r="I73" s="40"/>
      <c r="J73" s="40"/>
      <c r="K73" s="40"/>
      <c r="L73" s="40"/>
      <c r="M73" s="40"/>
      <c r="N73" s="40"/>
      <c r="O73" s="40"/>
      <c r="P73" s="40"/>
      <c r="Q73" s="40"/>
      <c r="R73" s="64"/>
      <c r="S73" s="65"/>
      <c r="U73" s="281" t="s">
        <v>159</v>
      </c>
      <c r="V73" s="274"/>
      <c r="W73" s="274"/>
      <c r="X73" s="274"/>
      <c r="Y73" s="274"/>
      <c r="Z73" s="40"/>
      <c r="AA73" s="282"/>
      <c r="AB73" s="283"/>
      <c r="AC73" s="283"/>
      <c r="AD73" s="283"/>
      <c r="AE73" s="283"/>
      <c r="AF73" s="283"/>
      <c r="AG73" s="283"/>
      <c r="AH73" s="283"/>
      <c r="AI73" s="284"/>
      <c r="AJ73" s="260">
        <f>IF(AA73="",1,0)</f>
        <v>1</v>
      </c>
      <c r="AL73" s="47"/>
      <c r="AM73" s="96"/>
      <c r="AN73" s="96"/>
      <c r="AO73" s="96"/>
      <c r="AP73" s="47"/>
      <c r="AQ73" s="84"/>
      <c r="AR73" s="84"/>
      <c r="AS73" s="84"/>
      <c r="AT73" s="84"/>
      <c r="AU73" s="84"/>
      <c r="AV73" s="84"/>
      <c r="AW73" s="84"/>
      <c r="AX73" s="84"/>
      <c r="AY73" s="84"/>
      <c r="AZ73" s="84"/>
      <c r="BD73" s="263">
        <f>YEAR(AA73)</f>
        <v>1900</v>
      </c>
      <c r="BE73" s="227"/>
      <c r="BF73" s="263">
        <f>MONTH(AA73)</f>
        <v>1</v>
      </c>
      <c r="BG73" s="227"/>
      <c r="BH73" s="263">
        <f>DAY(AA73)</f>
        <v>0</v>
      </c>
      <c r="BI73" s="322"/>
      <c r="BJ73" s="322"/>
      <c r="BK73" s="322"/>
      <c r="BL73" s="322"/>
      <c r="BM73" s="322"/>
      <c r="BN73" s="227"/>
      <c r="EL73" s="64"/>
      <c r="FS73" s="47"/>
    </row>
    <row r="74" spans="1:175" s="44" customFormat="1" ht="13.5" customHeight="1" thickBot="1" x14ac:dyDescent="0.45">
      <c r="A74" s="64"/>
      <c r="B74" s="64"/>
      <c r="C74" s="40"/>
      <c r="D74" s="40"/>
      <c r="E74" s="40"/>
      <c r="F74" s="40"/>
      <c r="G74" s="40"/>
      <c r="H74" s="40"/>
      <c r="I74" s="40"/>
      <c r="J74" s="40"/>
      <c r="K74" s="40"/>
      <c r="L74" s="40"/>
      <c r="M74" s="40"/>
      <c r="N74" s="40"/>
      <c r="O74" s="40"/>
      <c r="P74" s="40"/>
      <c r="Q74" s="40"/>
      <c r="R74" s="64"/>
      <c r="S74" s="65"/>
      <c r="U74" s="274"/>
      <c r="V74" s="274"/>
      <c r="W74" s="274"/>
      <c r="X74" s="274"/>
      <c r="Y74" s="274"/>
      <c r="Z74" s="40"/>
      <c r="AA74" s="285"/>
      <c r="AB74" s="286"/>
      <c r="AC74" s="286"/>
      <c r="AD74" s="286"/>
      <c r="AE74" s="286"/>
      <c r="AF74" s="286"/>
      <c r="AG74" s="286"/>
      <c r="AH74" s="286"/>
      <c r="AI74" s="287"/>
      <c r="AJ74" s="260"/>
      <c r="AL74" s="96"/>
      <c r="AM74" s="96"/>
      <c r="AN74" s="96"/>
      <c r="AO74" s="96"/>
      <c r="AP74" s="84"/>
      <c r="AQ74" s="84"/>
      <c r="AR74" s="84"/>
      <c r="AS74" s="84"/>
      <c r="AT74" s="84"/>
      <c r="AU74" s="84"/>
      <c r="AV74" s="84"/>
      <c r="AW74" s="84"/>
      <c r="AX74" s="84"/>
      <c r="AY74" s="84"/>
      <c r="AZ74" s="84"/>
      <c r="BD74" s="230"/>
      <c r="BE74" s="231"/>
      <c r="BF74" s="230"/>
      <c r="BG74" s="231"/>
      <c r="BH74" s="230"/>
      <c r="BI74" s="323"/>
      <c r="BJ74" s="323"/>
      <c r="BK74" s="323"/>
      <c r="BL74" s="323"/>
      <c r="BM74" s="323"/>
      <c r="BN74" s="231"/>
      <c r="EL74" s="64"/>
      <c r="FS74" s="72"/>
    </row>
    <row r="75" spans="1:175" s="44" customFormat="1" ht="13.5" customHeight="1" x14ac:dyDescent="0.4">
      <c r="A75" s="64"/>
      <c r="B75" s="64"/>
      <c r="C75" s="40"/>
      <c r="D75" s="40"/>
      <c r="E75" s="40"/>
      <c r="F75" s="40"/>
      <c r="G75" s="40"/>
      <c r="H75" s="40"/>
      <c r="I75" s="40"/>
      <c r="J75" s="40"/>
      <c r="K75" s="40"/>
      <c r="L75" s="40"/>
      <c r="M75" s="40"/>
      <c r="N75" s="40"/>
      <c r="O75" s="40"/>
      <c r="P75" s="40"/>
      <c r="Q75" s="40"/>
      <c r="R75" s="64"/>
      <c r="S75" s="65"/>
      <c r="U75" s="281" t="s">
        <v>87</v>
      </c>
      <c r="V75" s="274"/>
      <c r="W75" s="274"/>
      <c r="X75" s="274"/>
      <c r="Y75" s="274"/>
      <c r="Z75" s="40"/>
      <c r="AA75" s="389"/>
      <c r="AB75" s="390"/>
      <c r="AC75" s="390"/>
      <c r="AD75" s="390"/>
      <c r="AE75" s="390"/>
      <c r="AF75" s="390"/>
      <c r="AG75" s="390"/>
      <c r="AH75" s="390"/>
      <c r="AI75" s="391"/>
      <c r="AJ75" s="260">
        <f>IF(AA75="",1,0)</f>
        <v>1</v>
      </c>
      <c r="AL75" s="96"/>
      <c r="AM75" s="96"/>
      <c r="AN75" s="96"/>
      <c r="AO75" s="96"/>
      <c r="AP75" s="84"/>
      <c r="AQ75" s="84"/>
      <c r="AR75" s="84"/>
      <c r="AS75" s="84"/>
      <c r="AT75" s="84"/>
      <c r="AU75" s="84"/>
      <c r="AV75" s="84"/>
      <c r="AW75" s="84"/>
      <c r="AX75" s="84"/>
      <c r="AY75" s="84"/>
      <c r="AZ75" s="84"/>
      <c r="EL75" s="64"/>
      <c r="FS75" s="47"/>
    </row>
    <row r="76" spans="1:175" s="44" customFormat="1" ht="13.5" customHeight="1" thickBot="1" x14ac:dyDescent="0.45">
      <c r="A76" s="64"/>
      <c r="B76" s="64"/>
      <c r="C76" s="40"/>
      <c r="D76" s="40"/>
      <c r="E76" s="40"/>
      <c r="F76" s="40"/>
      <c r="G76" s="40"/>
      <c r="H76" s="40"/>
      <c r="I76" s="40"/>
      <c r="J76" s="40"/>
      <c r="K76" s="40"/>
      <c r="L76" s="40"/>
      <c r="M76" s="40"/>
      <c r="N76" s="40"/>
      <c r="O76" s="40"/>
      <c r="P76" s="40"/>
      <c r="Q76" s="40"/>
      <c r="R76" s="64"/>
      <c r="S76" s="65"/>
      <c r="U76" s="274"/>
      <c r="V76" s="274"/>
      <c r="W76" s="274"/>
      <c r="X76" s="274"/>
      <c r="Y76" s="274"/>
      <c r="Z76" s="40"/>
      <c r="AA76" s="392"/>
      <c r="AB76" s="393"/>
      <c r="AC76" s="393"/>
      <c r="AD76" s="393"/>
      <c r="AE76" s="393"/>
      <c r="AF76" s="393"/>
      <c r="AG76" s="393"/>
      <c r="AH76" s="393"/>
      <c r="AI76" s="394"/>
      <c r="AJ76" s="260"/>
      <c r="AL76" s="96"/>
      <c r="AM76" s="96"/>
      <c r="AN76" s="96"/>
      <c r="AO76" s="96"/>
      <c r="AP76" s="84"/>
      <c r="AQ76" s="84"/>
      <c r="AR76" s="84"/>
      <c r="AS76" s="84"/>
      <c r="AT76" s="84"/>
      <c r="AU76" s="84"/>
      <c r="AV76" s="84"/>
      <c r="AW76" s="84"/>
      <c r="AX76" s="84"/>
      <c r="AY76" s="84"/>
      <c r="AZ76" s="84"/>
      <c r="EL76" s="64"/>
      <c r="FS76" s="47"/>
    </row>
    <row r="77" spans="1:175" ht="13.5" customHeight="1" x14ac:dyDescent="0.4">
      <c r="S77" s="65"/>
      <c r="U77" s="274" t="s">
        <v>94</v>
      </c>
      <c r="V77" s="274"/>
      <c r="W77" s="274"/>
      <c r="X77" s="274"/>
      <c r="Y77" s="274"/>
      <c r="AA77" s="415"/>
      <c r="AB77" s="283"/>
      <c r="AC77" s="283"/>
      <c r="AD77" s="283"/>
      <c r="AE77" s="283"/>
      <c r="AF77" s="283"/>
      <c r="AG77" s="283"/>
      <c r="AH77" s="283"/>
      <c r="AI77" s="284"/>
      <c r="AJ77" s="260">
        <f>IF(AA77="",1,0)</f>
        <v>1</v>
      </c>
      <c r="AL77" s="96"/>
      <c r="AM77" s="96"/>
      <c r="AN77" s="96"/>
      <c r="AO77" s="96"/>
      <c r="AP77" s="84"/>
      <c r="AQ77" s="84"/>
      <c r="AR77" s="84"/>
      <c r="AS77" s="84"/>
      <c r="AT77" s="84"/>
      <c r="AU77" s="84"/>
      <c r="AV77" s="84"/>
      <c r="AW77" s="84"/>
      <c r="AX77" s="84"/>
      <c r="AY77" s="84"/>
      <c r="AZ77" s="84"/>
      <c r="EL77" s="64"/>
      <c r="FS77" s="47"/>
    </row>
    <row r="78" spans="1:175" ht="13.5" customHeight="1" thickBot="1" x14ac:dyDescent="0.45">
      <c r="S78" s="65"/>
      <c r="U78" s="274"/>
      <c r="V78" s="274"/>
      <c r="W78" s="274"/>
      <c r="X78" s="274"/>
      <c r="Y78" s="274"/>
      <c r="AA78" s="285"/>
      <c r="AB78" s="286"/>
      <c r="AC78" s="286"/>
      <c r="AD78" s="286"/>
      <c r="AE78" s="286"/>
      <c r="AF78" s="286"/>
      <c r="AG78" s="286"/>
      <c r="AH78" s="286"/>
      <c r="AI78" s="287"/>
      <c r="AJ78" s="260"/>
      <c r="AL78" s="96"/>
      <c r="AM78" s="96"/>
      <c r="AN78" s="96"/>
      <c r="AO78" s="96"/>
      <c r="AP78" s="84"/>
      <c r="AQ78" s="84"/>
      <c r="AR78" s="84"/>
      <c r="AS78" s="84"/>
      <c r="AT78" s="84"/>
      <c r="AU78" s="84"/>
      <c r="AV78" s="84"/>
      <c r="AW78" s="84"/>
      <c r="AX78" s="84"/>
      <c r="AY78" s="84"/>
      <c r="AZ78" s="84"/>
      <c r="BD78" s="326">
        <v>0</v>
      </c>
      <c r="BE78" s="325"/>
      <c r="BF78" s="325"/>
      <c r="BG78" s="325"/>
      <c r="BH78" s="325"/>
      <c r="BI78" s="346" t="s">
        <v>74</v>
      </c>
      <c r="BJ78" s="313"/>
      <c r="BK78" s="313"/>
      <c r="BL78" s="313"/>
      <c r="BM78" s="313"/>
      <c r="BN78" s="313"/>
      <c r="BO78" s="313"/>
      <c r="BP78" s="313"/>
      <c r="BQ78" s="313"/>
      <c r="BR78" s="313"/>
      <c r="BS78" s="313"/>
      <c r="BT78" s="313"/>
      <c r="BU78" s="313"/>
      <c r="EL78" s="87"/>
      <c r="FS78" s="47"/>
    </row>
    <row r="79" spans="1:175" ht="13.5" customHeight="1" x14ac:dyDescent="0.4">
      <c r="S79" s="65"/>
      <c r="U79" s="281" t="s">
        <v>88</v>
      </c>
      <c r="V79" s="274"/>
      <c r="W79" s="274"/>
      <c r="X79" s="274"/>
      <c r="Y79" s="274"/>
      <c r="Z79" s="97"/>
      <c r="AA79" s="315"/>
      <c r="AB79" s="316"/>
      <c r="AC79" s="316"/>
      <c r="AD79" s="316"/>
      <c r="AE79" s="317"/>
      <c r="AF79" s="317"/>
      <c r="AG79" s="317"/>
      <c r="AH79" s="317"/>
      <c r="AI79" s="318"/>
      <c r="AJ79" s="260">
        <f>IF(AA79="",1,0)</f>
        <v>1</v>
      </c>
      <c r="AK79" s="47"/>
      <c r="AL79" s="96"/>
      <c r="AM79" s="96"/>
      <c r="AN79" s="96"/>
      <c r="AO79" s="72"/>
      <c r="AP79" s="98"/>
      <c r="AQ79" s="98"/>
      <c r="AR79" s="98"/>
      <c r="AS79" s="98"/>
      <c r="AT79" s="98"/>
      <c r="AU79" s="98"/>
      <c r="AV79" s="98"/>
      <c r="AW79" s="98"/>
      <c r="AX79" s="98"/>
      <c r="AY79" s="98"/>
      <c r="AZ79" s="98"/>
      <c r="BD79" s="325"/>
      <c r="BE79" s="325"/>
      <c r="BF79" s="325"/>
      <c r="BG79" s="325"/>
      <c r="BH79" s="325"/>
      <c r="BI79" s="313"/>
      <c r="BJ79" s="313"/>
      <c r="BK79" s="313"/>
      <c r="BL79" s="313"/>
      <c r="BM79" s="313"/>
      <c r="BN79" s="313"/>
      <c r="BO79" s="313"/>
      <c r="BP79" s="313"/>
      <c r="BQ79" s="313"/>
      <c r="BR79" s="313"/>
      <c r="BS79" s="313"/>
      <c r="BT79" s="313"/>
      <c r="BU79" s="313"/>
      <c r="EL79" s="64"/>
      <c r="FS79" s="47"/>
    </row>
    <row r="80" spans="1:175" ht="13.5" customHeight="1" thickBot="1" x14ac:dyDescent="0.45">
      <c r="S80" s="65"/>
      <c r="U80" s="274"/>
      <c r="V80" s="274"/>
      <c r="W80" s="274"/>
      <c r="X80" s="274"/>
      <c r="Y80" s="274"/>
      <c r="AA80" s="319"/>
      <c r="AB80" s="320"/>
      <c r="AC80" s="320"/>
      <c r="AD80" s="320"/>
      <c r="AE80" s="320"/>
      <c r="AF80" s="320"/>
      <c r="AG80" s="320"/>
      <c r="AH80" s="320"/>
      <c r="AI80" s="321"/>
      <c r="AJ80" s="260"/>
      <c r="AK80" s="96"/>
      <c r="AL80" s="96"/>
      <c r="AM80" s="96"/>
      <c r="AN80" s="96"/>
      <c r="AO80" s="98"/>
      <c r="AP80" s="98"/>
      <c r="AQ80" s="98"/>
      <c r="AR80" s="98"/>
      <c r="AS80" s="98"/>
      <c r="AT80" s="98"/>
      <c r="AU80" s="98"/>
      <c r="AV80" s="98"/>
      <c r="AW80" s="98"/>
      <c r="AX80" s="98"/>
      <c r="AY80" s="98"/>
      <c r="AZ80" s="98"/>
      <c r="BD80" s="325"/>
      <c r="BE80" s="325"/>
      <c r="BF80" s="325"/>
      <c r="BG80" s="325"/>
      <c r="BH80" s="325"/>
      <c r="BI80" s="313"/>
      <c r="BJ80" s="313"/>
      <c r="BK80" s="313"/>
      <c r="BL80" s="313"/>
      <c r="BM80" s="313"/>
      <c r="BN80" s="313"/>
      <c r="BO80" s="313"/>
      <c r="BP80" s="313"/>
      <c r="BQ80" s="313"/>
      <c r="BR80" s="313"/>
      <c r="BS80" s="313"/>
      <c r="BT80" s="313"/>
      <c r="BU80" s="313"/>
      <c r="EL80" s="64"/>
      <c r="FS80" s="47"/>
    </row>
    <row r="81" spans="19:175" ht="13.5" customHeight="1" thickBot="1" x14ac:dyDescent="0.45">
      <c r="S81" s="65"/>
      <c r="U81" s="281" t="s">
        <v>89</v>
      </c>
      <c r="V81" s="274"/>
      <c r="W81" s="274"/>
      <c r="X81" s="274"/>
      <c r="Y81" s="274"/>
      <c r="Z81" s="18"/>
      <c r="AA81" s="327"/>
      <c r="AB81" s="328"/>
      <c r="AC81" s="328"/>
      <c r="AD81" s="328"/>
      <c r="AE81" s="329"/>
      <c r="AF81" s="329"/>
      <c r="AG81" s="329"/>
      <c r="AH81" s="329"/>
      <c r="AI81" s="330"/>
      <c r="AJ81" s="260">
        <f>IF(AA81="",1,0)</f>
        <v>1</v>
      </c>
      <c r="AK81" s="96"/>
      <c r="AL81" s="96"/>
      <c r="AM81" s="96"/>
      <c r="AN81" s="96"/>
      <c r="AO81" s="98"/>
      <c r="AP81" s="98"/>
      <c r="AQ81" s="98"/>
      <c r="AR81" s="98"/>
      <c r="AS81" s="98"/>
      <c r="AT81" s="98"/>
      <c r="AU81" s="98"/>
      <c r="AV81" s="98"/>
      <c r="AW81" s="98"/>
      <c r="AX81" s="98"/>
      <c r="AY81" s="98"/>
      <c r="AZ81" s="98"/>
      <c r="BD81" s="326">
        <f>AK87</f>
        <v>6</v>
      </c>
      <c r="BE81" s="325"/>
      <c r="BF81" s="325"/>
      <c r="BG81" s="325"/>
      <c r="BH81" s="325"/>
      <c r="BI81" s="346" t="s">
        <v>63</v>
      </c>
      <c r="BJ81" s="313"/>
      <c r="BK81" s="313"/>
      <c r="BL81" s="313"/>
      <c r="BM81" s="313"/>
      <c r="BN81" s="313"/>
      <c r="BO81" s="313"/>
      <c r="BP81" s="313"/>
      <c r="BQ81" s="313"/>
      <c r="BR81" s="313"/>
      <c r="BS81" s="313"/>
      <c r="BT81" s="313"/>
      <c r="BU81" s="313"/>
      <c r="EL81" s="64"/>
      <c r="FS81" s="47"/>
    </row>
    <row r="82" spans="19:175" ht="13.5" customHeight="1" thickBot="1" x14ac:dyDescent="0.45">
      <c r="S82" s="65"/>
      <c r="U82" s="274"/>
      <c r="V82" s="274"/>
      <c r="W82" s="274"/>
      <c r="X82" s="274"/>
      <c r="Y82" s="274"/>
      <c r="AA82" s="331"/>
      <c r="AB82" s="332"/>
      <c r="AC82" s="332"/>
      <c r="AD82" s="332"/>
      <c r="AE82" s="332"/>
      <c r="AF82" s="332"/>
      <c r="AG82" s="332"/>
      <c r="AH82" s="332"/>
      <c r="AI82" s="333"/>
      <c r="AJ82" s="260"/>
      <c r="AK82" s="244" t="s">
        <v>90</v>
      </c>
      <c r="AL82" s="334"/>
      <c r="AM82" s="334"/>
      <c r="AN82" s="334"/>
      <c r="AO82" s="251" t="str">
        <f>VLOOKUP(AK87,BD78:BU83,6,FALSE)</f>
        <v>エラー：未入力項目があります。必要項目を全て入力してください。</v>
      </c>
      <c r="AP82" s="252"/>
      <c r="AQ82" s="252"/>
      <c r="AR82" s="252"/>
      <c r="AS82" s="252"/>
      <c r="AT82" s="252"/>
      <c r="AU82" s="252"/>
      <c r="AV82" s="252"/>
      <c r="AW82" s="252"/>
      <c r="AX82" s="252"/>
      <c r="AY82" s="252"/>
      <c r="AZ82" s="253"/>
      <c r="BD82" s="325"/>
      <c r="BE82" s="325"/>
      <c r="BF82" s="325"/>
      <c r="BG82" s="325"/>
      <c r="BH82" s="325"/>
      <c r="BI82" s="313"/>
      <c r="BJ82" s="313"/>
      <c r="BK82" s="313"/>
      <c r="BL82" s="313"/>
      <c r="BM82" s="313"/>
      <c r="BN82" s="313"/>
      <c r="BO82" s="313"/>
      <c r="BP82" s="313"/>
      <c r="BQ82" s="313"/>
      <c r="BR82" s="313"/>
      <c r="BS82" s="313"/>
      <c r="BT82" s="313"/>
      <c r="BU82" s="313"/>
      <c r="EL82" s="64"/>
      <c r="FS82" s="47"/>
    </row>
    <row r="83" spans="19:175" ht="13.5" customHeight="1" x14ac:dyDescent="0.4">
      <c r="S83" s="65"/>
      <c r="U83" s="281" t="s">
        <v>120</v>
      </c>
      <c r="V83" s="274"/>
      <c r="W83" s="274"/>
      <c r="X83" s="274"/>
      <c r="Y83" s="274"/>
      <c r="AA83" s="327"/>
      <c r="AB83" s="328"/>
      <c r="AC83" s="328"/>
      <c r="AD83" s="328"/>
      <c r="AE83" s="328"/>
      <c r="AF83" s="328"/>
      <c r="AG83" s="328"/>
      <c r="AH83" s="328"/>
      <c r="AI83" s="405"/>
      <c r="AJ83" s="260">
        <f>IF(AA83="",1,0)</f>
        <v>1</v>
      </c>
      <c r="AK83" s="246"/>
      <c r="AL83" s="335"/>
      <c r="AM83" s="335"/>
      <c r="AN83" s="335"/>
      <c r="AO83" s="254"/>
      <c r="AP83" s="255"/>
      <c r="AQ83" s="255"/>
      <c r="AR83" s="255"/>
      <c r="AS83" s="255"/>
      <c r="AT83" s="255"/>
      <c r="AU83" s="255"/>
      <c r="AV83" s="255"/>
      <c r="AW83" s="255"/>
      <c r="AX83" s="255"/>
      <c r="AY83" s="255"/>
      <c r="AZ83" s="256"/>
      <c r="BD83" s="325"/>
      <c r="BE83" s="325"/>
      <c r="BF83" s="325"/>
      <c r="BG83" s="325"/>
      <c r="BH83" s="325"/>
      <c r="BI83" s="313"/>
      <c r="BJ83" s="313"/>
      <c r="BK83" s="313"/>
      <c r="BL83" s="313"/>
      <c r="BM83" s="313"/>
      <c r="BN83" s="313"/>
      <c r="BO83" s="313"/>
      <c r="BP83" s="313"/>
      <c r="BQ83" s="313"/>
      <c r="BR83" s="313"/>
      <c r="BS83" s="313"/>
      <c r="BT83" s="313"/>
      <c r="BU83" s="313"/>
      <c r="EL83" s="64"/>
      <c r="FS83" s="47"/>
    </row>
    <row r="84" spans="19:175" ht="13.5" customHeight="1" thickBot="1" x14ac:dyDescent="0.45">
      <c r="S84" s="65"/>
      <c r="U84" s="274"/>
      <c r="V84" s="274"/>
      <c r="W84" s="274"/>
      <c r="X84" s="274"/>
      <c r="Y84" s="274"/>
      <c r="AA84" s="406"/>
      <c r="AB84" s="407"/>
      <c r="AC84" s="407"/>
      <c r="AD84" s="407"/>
      <c r="AE84" s="407"/>
      <c r="AF84" s="407"/>
      <c r="AG84" s="407"/>
      <c r="AH84" s="407"/>
      <c r="AI84" s="408"/>
      <c r="AJ84" s="260"/>
      <c r="AK84" s="246"/>
      <c r="AL84" s="335"/>
      <c r="AM84" s="335"/>
      <c r="AN84" s="335"/>
      <c r="AO84" s="254"/>
      <c r="AP84" s="255"/>
      <c r="AQ84" s="255"/>
      <c r="AR84" s="255"/>
      <c r="AS84" s="255"/>
      <c r="AT84" s="255"/>
      <c r="AU84" s="255"/>
      <c r="AV84" s="255"/>
      <c r="AW84" s="255"/>
      <c r="AX84" s="255"/>
      <c r="AY84" s="255"/>
      <c r="AZ84" s="256"/>
      <c r="EL84" s="64"/>
      <c r="FS84" s="47"/>
    </row>
    <row r="85" spans="19:175" ht="13.5" customHeight="1" x14ac:dyDescent="0.4">
      <c r="S85" s="65"/>
      <c r="U85" s="281" t="s">
        <v>91</v>
      </c>
      <c r="V85" s="274"/>
      <c r="W85" s="274"/>
      <c r="X85" s="274"/>
      <c r="Y85" s="274"/>
      <c r="AA85" s="315"/>
      <c r="AB85" s="317"/>
      <c r="AC85" s="317"/>
      <c r="AD85" s="317"/>
      <c r="AE85" s="317"/>
      <c r="AF85" s="317"/>
      <c r="AG85" s="317"/>
      <c r="AH85" s="317"/>
      <c r="AI85" s="318"/>
      <c r="AJ85" s="260"/>
      <c r="AK85" s="246"/>
      <c r="AL85" s="335"/>
      <c r="AM85" s="335"/>
      <c r="AN85" s="335"/>
      <c r="AO85" s="254"/>
      <c r="AP85" s="255"/>
      <c r="AQ85" s="255"/>
      <c r="AR85" s="255"/>
      <c r="AS85" s="255"/>
      <c r="AT85" s="255"/>
      <c r="AU85" s="255"/>
      <c r="AV85" s="255"/>
      <c r="AW85" s="255"/>
      <c r="AX85" s="255"/>
      <c r="AY85" s="255"/>
      <c r="AZ85" s="256"/>
      <c r="EL85" s="64"/>
      <c r="FS85" s="47"/>
    </row>
    <row r="86" spans="19:175" ht="13.5" customHeight="1" thickBot="1" x14ac:dyDescent="0.45">
      <c r="S86" s="65"/>
      <c r="U86" s="274"/>
      <c r="V86" s="274"/>
      <c r="W86" s="274"/>
      <c r="X86" s="274"/>
      <c r="Y86" s="274"/>
      <c r="AA86" s="319"/>
      <c r="AB86" s="320"/>
      <c r="AC86" s="320"/>
      <c r="AD86" s="320"/>
      <c r="AE86" s="320"/>
      <c r="AF86" s="320"/>
      <c r="AG86" s="320"/>
      <c r="AH86" s="320"/>
      <c r="AI86" s="321"/>
      <c r="AJ86" s="260"/>
      <c r="AK86" s="336"/>
      <c r="AL86" s="337"/>
      <c r="AM86" s="337"/>
      <c r="AN86" s="337"/>
      <c r="AO86" s="257"/>
      <c r="AP86" s="258"/>
      <c r="AQ86" s="258"/>
      <c r="AR86" s="258"/>
      <c r="AS86" s="258"/>
      <c r="AT86" s="258"/>
      <c r="AU86" s="258"/>
      <c r="AV86" s="258"/>
      <c r="AW86" s="258"/>
      <c r="AX86" s="258"/>
      <c r="AY86" s="258"/>
      <c r="AZ86" s="259"/>
      <c r="CA86" s="313"/>
      <c r="CB86" s="313"/>
      <c r="CC86" s="313"/>
      <c r="EL86" s="44"/>
      <c r="FS86" s="47"/>
    </row>
    <row r="87" spans="19:175" ht="13.5" customHeight="1" x14ac:dyDescent="0.4">
      <c r="S87" s="65"/>
      <c r="U87" s="122"/>
      <c r="V87" s="122"/>
      <c r="W87" s="122"/>
      <c r="X87" s="122"/>
      <c r="Y87" s="122"/>
      <c r="AJ87" s="68"/>
      <c r="AK87" s="99">
        <f>AJ73+AJ75+AJ77+AJ79+AJ81+AJ83</f>
        <v>6</v>
      </c>
      <c r="CA87" s="313"/>
      <c r="CB87" s="313"/>
      <c r="CC87" s="313"/>
      <c r="EL87" s="44"/>
      <c r="FS87" s="47"/>
    </row>
    <row r="88" spans="19:175" ht="13.5" customHeight="1" x14ac:dyDescent="0.4">
      <c r="S88" s="65"/>
      <c r="U88" s="314" t="s">
        <v>176</v>
      </c>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c r="AW88" s="314"/>
      <c r="AX88" s="314"/>
      <c r="AY88" s="314"/>
      <c r="AZ88" s="314"/>
      <c r="CA88" s="313"/>
      <c r="CB88" s="313"/>
      <c r="CC88" s="313"/>
      <c r="FS88" s="47"/>
    </row>
    <row r="89" spans="19:175" ht="13.5" customHeight="1" x14ac:dyDescent="0.4">
      <c r="S89" s="65"/>
      <c r="U89" s="314"/>
      <c r="V89" s="314"/>
      <c r="W89" s="314"/>
      <c r="X89" s="314"/>
      <c r="Y89" s="314"/>
      <c r="Z89" s="314"/>
      <c r="AA89" s="314"/>
      <c r="AB89" s="314"/>
      <c r="AC89" s="314"/>
      <c r="AD89" s="314"/>
      <c r="AE89" s="314"/>
      <c r="AF89" s="314"/>
      <c r="AG89" s="314"/>
      <c r="AH89" s="314"/>
      <c r="AI89" s="314"/>
      <c r="AJ89" s="314"/>
      <c r="AK89" s="314"/>
      <c r="AL89" s="314"/>
      <c r="AM89" s="314"/>
      <c r="AN89" s="314"/>
      <c r="AO89" s="314"/>
      <c r="AP89" s="314"/>
      <c r="AQ89" s="314"/>
      <c r="AR89" s="314"/>
      <c r="AS89" s="314"/>
      <c r="AT89" s="314"/>
      <c r="AU89" s="314"/>
      <c r="AV89" s="314"/>
      <c r="AW89" s="314"/>
      <c r="AX89" s="314"/>
      <c r="AY89" s="314"/>
      <c r="AZ89" s="314"/>
      <c r="CA89" s="313"/>
      <c r="CB89" s="313"/>
      <c r="CC89" s="313"/>
      <c r="FS89" s="47"/>
    </row>
    <row r="90" spans="19:175" ht="13.5" customHeight="1" x14ac:dyDescent="0.4">
      <c r="S90" s="65"/>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c r="AZ90" s="314"/>
      <c r="CA90" s="313"/>
      <c r="CB90" s="313"/>
      <c r="CC90" s="313"/>
      <c r="FS90" s="47"/>
    </row>
    <row r="91" spans="19:175" ht="13.5" customHeight="1" x14ac:dyDescent="0.4">
      <c r="S91" s="65"/>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c r="AY91" s="314"/>
      <c r="AZ91" s="314"/>
      <c r="BE91" s="44" t="s">
        <v>129</v>
      </c>
      <c r="BF91" s="44" t="s">
        <v>130</v>
      </c>
      <c r="BG91" s="44" t="s">
        <v>131</v>
      </c>
      <c r="BH91" s="44" t="s">
        <v>132</v>
      </c>
      <c r="CA91" s="313"/>
      <c r="CB91" s="313"/>
      <c r="CC91" s="313"/>
      <c r="FS91" s="47"/>
    </row>
    <row r="92" spans="19:175" ht="13.5" customHeight="1" x14ac:dyDescent="0.4">
      <c r="S92" s="65"/>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4"/>
      <c r="AZ92" s="314"/>
      <c r="BE92" s="44" t="s">
        <v>133</v>
      </c>
      <c r="BF92" s="44" t="str">
        <f>IF(V94="","✔","")</f>
        <v>✔</v>
      </c>
      <c r="BH92" s="44" t="s">
        <v>133</v>
      </c>
      <c r="CA92" s="313"/>
      <c r="CB92" s="313"/>
      <c r="CC92" s="313"/>
      <c r="FS92" s="47"/>
    </row>
    <row r="93" spans="19:175" ht="13.5" customHeight="1" thickBot="1" x14ac:dyDescent="0.2">
      <c r="S93" s="65"/>
      <c r="U93" s="122"/>
      <c r="V93" s="122"/>
      <c r="W93" s="122"/>
      <c r="X93" s="122"/>
      <c r="Y93" s="122"/>
      <c r="AK93" s="99"/>
      <c r="AL93" s="72"/>
      <c r="AM93" s="72"/>
      <c r="AN93" s="133"/>
      <c r="AO93" s="133"/>
      <c r="AP93" s="133"/>
      <c r="AQ93" s="133"/>
      <c r="AR93" s="133"/>
      <c r="AS93" s="133"/>
      <c r="AT93" s="133"/>
      <c r="AU93" s="133"/>
      <c r="AV93" s="133"/>
      <c r="AW93" s="133"/>
      <c r="AX93" s="133"/>
      <c r="AY93" s="133"/>
      <c r="AZ93" s="133"/>
      <c r="FS93" s="47"/>
    </row>
    <row r="94" spans="19:175" ht="13.5" customHeight="1" x14ac:dyDescent="0.15">
      <c r="S94" s="65"/>
      <c r="U94" s="42"/>
      <c r="V94" s="409"/>
      <c r="W94" s="410"/>
      <c r="X94" s="413" t="s">
        <v>25</v>
      </c>
      <c r="Y94" s="414"/>
      <c r="Z94" s="414"/>
      <c r="AA94" s="414"/>
      <c r="AB94" s="414"/>
      <c r="AC94" s="20"/>
      <c r="AD94" s="42"/>
      <c r="AE94" s="134"/>
      <c r="AF94" s="134"/>
      <c r="AG94" s="134"/>
      <c r="AH94" s="134"/>
      <c r="AI94" s="134"/>
      <c r="AJ94" s="134"/>
      <c r="AK94" s="134"/>
      <c r="AL94" s="134"/>
      <c r="AN94" s="134"/>
      <c r="AO94" s="134"/>
      <c r="AP94" s="162"/>
      <c r="AQ94" s="162"/>
      <c r="AR94" s="162"/>
      <c r="AS94" s="162"/>
      <c r="AT94" s="162"/>
      <c r="AU94" s="162"/>
      <c r="AV94" s="162"/>
      <c r="AW94" s="162"/>
      <c r="AX94" s="162"/>
      <c r="AY94" s="162"/>
      <c r="AZ94" s="133"/>
      <c r="FS94" s="47"/>
    </row>
    <row r="95" spans="19:175" ht="13.5" customHeight="1" thickBot="1" x14ac:dyDescent="0.2">
      <c r="S95" s="65"/>
      <c r="U95" s="42"/>
      <c r="V95" s="411"/>
      <c r="W95" s="412"/>
      <c r="X95" s="413"/>
      <c r="Y95" s="414"/>
      <c r="Z95" s="414"/>
      <c r="AA95" s="414"/>
      <c r="AB95" s="414"/>
      <c r="AC95" s="20"/>
      <c r="AD95" s="42"/>
      <c r="AE95" s="134"/>
      <c r="AF95" s="134"/>
      <c r="AG95" s="134"/>
      <c r="AH95" s="134"/>
      <c r="AI95" s="134"/>
      <c r="AJ95" s="134"/>
      <c r="AK95" s="134"/>
      <c r="AL95" s="134"/>
      <c r="AN95" s="134"/>
      <c r="AO95" s="134"/>
      <c r="AP95" s="162"/>
      <c r="AQ95" s="162"/>
      <c r="AR95" s="162"/>
      <c r="AS95" s="162"/>
      <c r="AT95" s="162"/>
      <c r="AU95" s="162"/>
      <c r="AV95" s="162"/>
      <c r="AW95" s="162"/>
      <c r="AX95" s="162"/>
      <c r="AY95" s="162"/>
      <c r="AZ95" s="133"/>
      <c r="FS95" s="47"/>
    </row>
    <row r="96" spans="19:175" ht="13.5" customHeight="1" x14ac:dyDescent="0.4">
      <c r="S96" s="65"/>
      <c r="U96" s="42"/>
      <c r="V96" s="100"/>
      <c r="W96" s="195"/>
      <c r="X96" s="195"/>
      <c r="Y96" s="195"/>
      <c r="Z96" s="195"/>
      <c r="AA96" s="423" t="s">
        <v>95</v>
      </c>
      <c r="AB96" s="423"/>
      <c r="AC96" s="423"/>
      <c r="AD96" s="423"/>
      <c r="AE96" s="423"/>
      <c r="AF96" s="423"/>
      <c r="AG96" s="423"/>
      <c r="AH96" s="423"/>
      <c r="AI96" s="423"/>
      <c r="AJ96" s="423"/>
      <c r="AK96" s="423"/>
      <c r="AL96" s="423"/>
      <c r="AM96" s="423"/>
      <c r="AN96" s="423"/>
      <c r="AO96" s="423"/>
      <c r="AP96" s="423"/>
      <c r="AQ96" s="423"/>
      <c r="AR96" s="423"/>
      <c r="AS96" s="423"/>
      <c r="AT96" s="423"/>
      <c r="AU96" s="423"/>
      <c r="AV96" s="423"/>
      <c r="AW96" s="423"/>
      <c r="AX96" s="423"/>
      <c r="AY96" s="423"/>
      <c r="AZ96" s="423"/>
      <c r="FS96" s="47"/>
    </row>
    <row r="97" spans="3:175" ht="13.5" customHeight="1" thickBot="1" x14ac:dyDescent="0.45">
      <c r="S97" s="65"/>
      <c r="U97" s="42"/>
      <c r="V97" s="42"/>
      <c r="W97" s="42"/>
      <c r="X97" s="42"/>
      <c r="Y97" s="42"/>
      <c r="Z97" s="42"/>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FS97" s="47"/>
    </row>
    <row r="98" spans="3:175" ht="13.5" customHeight="1" x14ac:dyDescent="0.4">
      <c r="S98" s="65"/>
      <c r="U98" s="42"/>
      <c r="V98" s="409"/>
      <c r="W98" s="410"/>
      <c r="X98" s="416" t="s">
        <v>20</v>
      </c>
      <c r="Y98" s="416"/>
      <c r="Z98" s="20"/>
      <c r="AA98" s="417"/>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8"/>
      <c r="AY98" s="418"/>
      <c r="AZ98" s="419"/>
      <c r="EL98" s="71"/>
      <c r="FS98" s="47"/>
    </row>
    <row r="99" spans="3:175" ht="13.5" customHeight="1" thickBot="1" x14ac:dyDescent="0.45">
      <c r="C99" s="40"/>
      <c r="D99" s="40"/>
      <c r="E99" s="40"/>
      <c r="F99" s="40"/>
      <c r="O99" s="40"/>
      <c r="P99" s="40"/>
      <c r="Q99" s="40"/>
      <c r="S99" s="65"/>
      <c r="U99" s="42"/>
      <c r="V99" s="411"/>
      <c r="W99" s="412"/>
      <c r="X99" s="416"/>
      <c r="Y99" s="416"/>
      <c r="Z99" s="20"/>
      <c r="AA99" s="420"/>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1"/>
      <c r="AY99" s="421"/>
      <c r="AZ99" s="422"/>
      <c r="EL99" s="71"/>
      <c r="FS99" s="47"/>
    </row>
    <row r="100" spans="3:175" ht="13.5" customHeight="1" x14ac:dyDescent="0.4">
      <c r="S100" s="65"/>
      <c r="EL100" s="64"/>
      <c r="FS100" s="47"/>
    </row>
    <row r="101" spans="3:175" ht="13.5" customHeight="1" x14ac:dyDescent="0.4">
      <c r="C101" s="40"/>
      <c r="D101" s="40"/>
      <c r="E101" s="40"/>
    </row>
    <row r="102" spans="3:175" ht="13.5" customHeight="1" x14ac:dyDescent="0.4">
      <c r="C102" s="40"/>
      <c r="D102" s="40"/>
      <c r="E102" s="40"/>
    </row>
    <row r="103" spans="3:175" ht="13.5" customHeight="1" x14ac:dyDescent="0.4">
      <c r="C103" s="40"/>
      <c r="D103" s="40"/>
      <c r="E103" s="40"/>
    </row>
    <row r="104" spans="3:175" ht="13.5" customHeight="1" x14ac:dyDescent="0.4">
      <c r="C104" s="40"/>
      <c r="D104" s="40"/>
      <c r="E104" s="40"/>
    </row>
    <row r="105" spans="3:175" ht="13.5" customHeight="1" x14ac:dyDescent="0.4">
      <c r="C105" s="40"/>
      <c r="D105" s="40"/>
      <c r="E105" s="40"/>
    </row>
    <row r="106" spans="3:175" ht="13.5" customHeight="1" x14ac:dyDescent="0.4">
      <c r="C106" s="40"/>
      <c r="D106" s="40"/>
      <c r="E106" s="40"/>
    </row>
    <row r="107" spans="3:175" ht="13.5" customHeight="1" x14ac:dyDescent="0.4">
      <c r="C107" s="40"/>
      <c r="D107" s="40"/>
      <c r="E107" s="40"/>
    </row>
    <row r="108" spans="3:175" ht="13.5" customHeight="1" x14ac:dyDescent="0.4">
      <c r="C108" s="40"/>
      <c r="D108" s="40"/>
      <c r="E108" s="40"/>
    </row>
    <row r="109" spans="3:175" ht="13.5" customHeight="1" x14ac:dyDescent="0.4">
      <c r="C109" s="40"/>
      <c r="D109" s="40"/>
      <c r="E109" s="40"/>
    </row>
    <row r="110" spans="3:175" ht="13.5" customHeight="1" x14ac:dyDescent="0.4">
      <c r="C110" s="40"/>
      <c r="D110" s="40"/>
      <c r="E110" s="40"/>
    </row>
    <row r="111" spans="3:175" ht="13.5" customHeight="1" x14ac:dyDescent="0.4">
      <c r="C111" s="40"/>
      <c r="D111" s="40"/>
      <c r="E111" s="40"/>
    </row>
    <row r="112" spans="3:175" ht="13.5" customHeight="1" x14ac:dyDescent="0.4">
      <c r="C112" s="40"/>
      <c r="D112" s="40"/>
      <c r="E112" s="40"/>
    </row>
    <row r="113" spans="3:5" ht="13.5" customHeight="1" x14ac:dyDescent="0.4">
      <c r="C113" s="40"/>
      <c r="D113" s="40"/>
      <c r="E113" s="40"/>
    </row>
    <row r="114" spans="3:5" ht="13.5" customHeight="1" x14ac:dyDescent="0.4">
      <c r="C114" s="40"/>
      <c r="D114" s="40"/>
      <c r="E114" s="40"/>
    </row>
    <row r="115" spans="3:5" ht="13.5" customHeight="1" x14ac:dyDescent="0.4">
      <c r="C115" s="40"/>
      <c r="D115" s="40"/>
      <c r="E115" s="40"/>
    </row>
    <row r="116" spans="3:5" ht="13.5" customHeight="1" x14ac:dyDescent="0.4">
      <c r="C116" s="40"/>
      <c r="D116" s="40"/>
      <c r="E116" s="40"/>
    </row>
    <row r="117" spans="3:5" ht="13.5" customHeight="1" x14ac:dyDescent="0.4">
      <c r="C117" s="40"/>
      <c r="D117" s="40"/>
      <c r="E117" s="40"/>
    </row>
    <row r="118" spans="3:5" ht="13.5" customHeight="1" x14ac:dyDescent="0.4">
      <c r="C118" s="40"/>
      <c r="D118" s="40"/>
      <c r="E118" s="40"/>
    </row>
    <row r="119" spans="3:5" ht="13.5" customHeight="1" x14ac:dyDescent="0.4">
      <c r="C119" s="40"/>
      <c r="D119" s="40"/>
      <c r="E119" s="40"/>
    </row>
    <row r="120" spans="3:5" ht="13.5" customHeight="1" x14ac:dyDescent="0.4">
      <c r="C120" s="40"/>
      <c r="D120" s="40"/>
      <c r="E120" s="40"/>
    </row>
    <row r="121" spans="3:5" ht="13.5" customHeight="1" x14ac:dyDescent="0.4">
      <c r="C121" s="40"/>
      <c r="D121" s="40"/>
      <c r="E121" s="40"/>
    </row>
    <row r="122" spans="3:5" ht="13.5" customHeight="1" x14ac:dyDescent="0.4">
      <c r="C122" s="40"/>
      <c r="D122" s="40"/>
      <c r="E122" s="40"/>
    </row>
    <row r="123" spans="3:5" ht="13.5" customHeight="1" x14ac:dyDescent="0.4">
      <c r="C123" s="40"/>
      <c r="D123" s="40"/>
      <c r="E123" s="40"/>
    </row>
    <row r="124" spans="3:5" ht="13.5" customHeight="1" x14ac:dyDescent="0.4">
      <c r="C124" s="40"/>
      <c r="D124" s="40"/>
      <c r="E124" s="40"/>
    </row>
    <row r="125" spans="3:5" ht="13.5" customHeight="1" x14ac:dyDescent="0.4">
      <c r="C125" s="40"/>
      <c r="D125" s="40"/>
      <c r="E125" s="40"/>
    </row>
    <row r="126" spans="3:5" ht="13.5" customHeight="1" x14ac:dyDescent="0.4">
      <c r="C126" s="40"/>
      <c r="D126" s="40"/>
      <c r="E126" s="40"/>
    </row>
    <row r="127" spans="3:5" ht="13.5" customHeight="1" x14ac:dyDescent="0.4">
      <c r="C127" s="40"/>
      <c r="D127" s="40"/>
      <c r="E127" s="40"/>
    </row>
    <row r="128" spans="3:5" ht="13.5" customHeight="1" x14ac:dyDescent="0.4">
      <c r="C128" s="40"/>
      <c r="D128" s="40"/>
      <c r="E128" s="40"/>
    </row>
    <row r="129" spans="3:5" ht="13.5" customHeight="1" x14ac:dyDescent="0.4">
      <c r="C129" s="40"/>
      <c r="D129" s="40"/>
      <c r="E129" s="40"/>
    </row>
    <row r="130" spans="3:5" ht="13.5" customHeight="1" x14ac:dyDescent="0.4">
      <c r="C130" s="40"/>
      <c r="D130" s="40"/>
      <c r="E130" s="40"/>
    </row>
    <row r="131" spans="3:5" ht="13.5" customHeight="1" x14ac:dyDescent="0.4">
      <c r="C131" s="40"/>
      <c r="D131" s="40"/>
      <c r="E131" s="40"/>
    </row>
    <row r="132" spans="3:5" ht="13.5" customHeight="1" x14ac:dyDescent="0.4">
      <c r="C132" s="40"/>
      <c r="D132" s="40"/>
      <c r="E132" s="40"/>
    </row>
    <row r="133" spans="3:5" ht="13.5" customHeight="1" x14ac:dyDescent="0.4">
      <c r="C133" s="40"/>
      <c r="D133" s="40"/>
      <c r="E133" s="40"/>
    </row>
    <row r="134" spans="3:5" ht="13.5" customHeight="1" x14ac:dyDescent="0.4">
      <c r="C134" s="40"/>
      <c r="D134" s="40"/>
      <c r="E134" s="40"/>
    </row>
    <row r="135" spans="3:5" ht="13.5" customHeight="1" x14ac:dyDescent="0.4">
      <c r="C135" s="40"/>
      <c r="D135" s="40"/>
      <c r="E135" s="40"/>
    </row>
    <row r="136" spans="3:5" ht="13.5" customHeight="1" x14ac:dyDescent="0.4">
      <c r="C136" s="40"/>
      <c r="D136" s="40"/>
      <c r="E136" s="40"/>
    </row>
    <row r="137" spans="3:5" ht="13.5" customHeight="1" x14ac:dyDescent="0.4">
      <c r="C137" s="40"/>
      <c r="D137" s="40"/>
      <c r="E137" s="40"/>
    </row>
    <row r="138" spans="3:5" ht="13.5" customHeight="1" x14ac:dyDescent="0.4">
      <c r="C138" s="40"/>
      <c r="D138" s="40"/>
      <c r="E138" s="40"/>
    </row>
    <row r="139" spans="3:5" ht="13.5" customHeight="1" x14ac:dyDescent="0.4">
      <c r="C139" s="40"/>
      <c r="D139" s="40"/>
      <c r="E139" s="40"/>
    </row>
    <row r="140" spans="3:5" ht="13.5" customHeight="1" x14ac:dyDescent="0.4">
      <c r="C140" s="40"/>
      <c r="D140" s="40"/>
      <c r="E140" s="40"/>
    </row>
    <row r="141" spans="3:5" ht="13.5" customHeight="1" x14ac:dyDescent="0.4">
      <c r="C141" s="40"/>
      <c r="D141" s="40"/>
      <c r="E141" s="40"/>
    </row>
    <row r="142" spans="3:5" ht="13.5" customHeight="1" x14ac:dyDescent="0.4">
      <c r="C142" s="40"/>
      <c r="D142" s="40"/>
      <c r="E142" s="40"/>
    </row>
    <row r="143" spans="3:5" ht="13.5" customHeight="1" x14ac:dyDescent="0.4">
      <c r="C143" s="40"/>
      <c r="D143" s="40"/>
      <c r="E143" s="40"/>
    </row>
    <row r="144" spans="3:5" ht="13.5" customHeight="1" x14ac:dyDescent="0.4">
      <c r="C144" s="40"/>
      <c r="D144" s="40"/>
      <c r="E144" s="40"/>
    </row>
    <row r="145" spans="3:5" ht="13.5" customHeight="1" x14ac:dyDescent="0.4">
      <c r="C145" s="40"/>
      <c r="D145" s="40"/>
      <c r="E145" s="40"/>
    </row>
    <row r="146" spans="3:5" ht="13.5" customHeight="1" x14ac:dyDescent="0.4">
      <c r="C146" s="40"/>
      <c r="D146" s="40"/>
      <c r="E146" s="40"/>
    </row>
    <row r="147" spans="3:5" ht="13.5" customHeight="1" x14ac:dyDescent="0.4">
      <c r="C147" s="40"/>
      <c r="D147" s="40"/>
      <c r="E147" s="40"/>
    </row>
    <row r="148" spans="3:5" ht="13.5" customHeight="1" x14ac:dyDescent="0.4">
      <c r="C148" s="40"/>
      <c r="D148" s="40"/>
      <c r="E148" s="40"/>
    </row>
    <row r="149" spans="3:5" ht="13.5" customHeight="1" x14ac:dyDescent="0.4">
      <c r="C149" s="40"/>
      <c r="D149" s="40"/>
      <c r="E149" s="40"/>
    </row>
    <row r="150" spans="3:5" ht="13.5" customHeight="1" x14ac:dyDescent="0.4">
      <c r="C150" s="40"/>
      <c r="D150" s="40"/>
      <c r="E150" s="40"/>
    </row>
    <row r="151" spans="3:5" ht="13.5" customHeight="1" x14ac:dyDescent="0.4">
      <c r="C151" s="40"/>
      <c r="D151" s="40"/>
      <c r="E151" s="40"/>
    </row>
    <row r="152" spans="3:5" ht="13.5" customHeight="1" x14ac:dyDescent="0.4">
      <c r="C152" s="40"/>
      <c r="D152" s="40"/>
      <c r="E152" s="40"/>
    </row>
    <row r="153" spans="3:5" ht="13.5" customHeight="1" x14ac:dyDescent="0.4">
      <c r="C153" s="40"/>
      <c r="D153" s="40"/>
      <c r="E153" s="40"/>
    </row>
    <row r="154" spans="3:5" ht="13.5" customHeight="1" x14ac:dyDescent="0.4">
      <c r="C154" s="40"/>
      <c r="D154" s="40"/>
      <c r="E154" s="40"/>
    </row>
    <row r="155" spans="3:5" ht="13.5" customHeight="1" x14ac:dyDescent="0.4">
      <c r="C155" s="40"/>
      <c r="D155" s="40"/>
      <c r="E155" s="40"/>
    </row>
    <row r="156" spans="3:5" ht="13.5" customHeight="1" x14ac:dyDescent="0.4">
      <c r="C156" s="40"/>
      <c r="D156" s="40"/>
      <c r="E156" s="40"/>
    </row>
    <row r="157" spans="3:5" ht="13.5" customHeight="1" x14ac:dyDescent="0.4">
      <c r="C157" s="40"/>
      <c r="D157" s="40"/>
      <c r="E157" s="40"/>
    </row>
    <row r="158" spans="3:5" ht="13.5" customHeight="1" x14ac:dyDescent="0.4">
      <c r="C158" s="40"/>
      <c r="D158" s="40"/>
      <c r="E158" s="40"/>
    </row>
    <row r="159" spans="3:5" ht="13.5" customHeight="1" x14ac:dyDescent="0.4">
      <c r="C159" s="40"/>
      <c r="D159" s="40"/>
      <c r="E159" s="40"/>
    </row>
    <row r="160" spans="3:5" ht="13.5" customHeight="1" x14ac:dyDescent="0.4">
      <c r="C160" s="40"/>
      <c r="D160" s="40"/>
      <c r="E160" s="40"/>
    </row>
    <row r="161" spans="3:34" ht="13.5" customHeight="1" x14ac:dyDescent="0.4">
      <c r="C161" s="40"/>
      <c r="D161" s="40"/>
      <c r="E161" s="40"/>
    </row>
    <row r="162" spans="3:34" ht="13.5" customHeight="1" x14ac:dyDescent="0.4">
      <c r="C162" s="40"/>
      <c r="D162" s="40"/>
      <c r="E162" s="40"/>
    </row>
    <row r="163" spans="3:34" ht="13.5" customHeight="1" x14ac:dyDescent="0.4">
      <c r="C163" s="40"/>
      <c r="D163" s="40"/>
      <c r="E163" s="40"/>
    </row>
    <row r="164" spans="3:34" ht="13.5" customHeight="1" x14ac:dyDescent="0.4">
      <c r="C164" s="40"/>
      <c r="D164" s="40"/>
      <c r="E164" s="40"/>
    </row>
    <row r="165" spans="3:34" ht="13.5" customHeight="1" x14ac:dyDescent="0.4">
      <c r="C165" s="40"/>
      <c r="D165" s="40"/>
      <c r="E165" s="40"/>
      <c r="F165" s="40"/>
      <c r="O165" s="40"/>
      <c r="P165" s="40"/>
      <c r="Q165" s="40"/>
      <c r="R165" s="40"/>
      <c r="S165" s="40"/>
      <c r="T165" s="40"/>
      <c r="U165" s="40"/>
      <c r="V165" s="40"/>
      <c r="AD165" s="40"/>
      <c r="AE165" s="40"/>
      <c r="AF165" s="40"/>
      <c r="AG165" s="40"/>
      <c r="AH165" s="40"/>
    </row>
    <row r="166" spans="3:34" ht="13.5" customHeight="1" x14ac:dyDescent="0.4">
      <c r="C166" s="40"/>
      <c r="D166" s="40"/>
      <c r="E166" s="40"/>
      <c r="F166" s="40"/>
      <c r="O166" s="40"/>
      <c r="P166" s="40"/>
      <c r="Q166" s="40"/>
      <c r="R166" s="40"/>
      <c r="S166" s="40"/>
      <c r="T166" s="40"/>
      <c r="U166" s="40"/>
      <c r="V166" s="40"/>
      <c r="AD166" s="40"/>
      <c r="AE166" s="40"/>
      <c r="AF166" s="40"/>
      <c r="AG166" s="40"/>
      <c r="AH166" s="40"/>
    </row>
    <row r="167" spans="3:34" ht="13.5" customHeight="1" x14ac:dyDescent="0.4">
      <c r="C167" s="40"/>
      <c r="D167" s="40"/>
      <c r="E167" s="40"/>
      <c r="F167" s="40"/>
      <c r="O167" s="40"/>
      <c r="P167" s="40"/>
      <c r="Q167" s="40"/>
      <c r="R167" s="40"/>
      <c r="S167" s="40"/>
      <c r="T167" s="40"/>
      <c r="U167" s="40"/>
      <c r="V167" s="40"/>
      <c r="AD167" s="40"/>
      <c r="AE167" s="40"/>
      <c r="AF167" s="40"/>
      <c r="AG167" s="40"/>
      <c r="AH167" s="40"/>
    </row>
  </sheetData>
  <sheetProtection password="CCEB" sheet="1" objects="1" scenarios="1"/>
  <protectedRanges>
    <protectedRange sqref="AB18:AI19 AC24:AI26 AC28:AI31 AP28:AS31 AV28:AY31 AC38:AI41 AC43:AI46 AP38:AS41 AV38:AY41 AV43:AY46 U64:AZ66 AA73:AI86 V94:W95 V98:W99 AE94:AF95 AA98:AZ99" name="範囲1"/>
  </protectedRanges>
  <mergeCells count="186">
    <mergeCell ref="U7:Y8"/>
    <mergeCell ref="BQ28:BR28"/>
    <mergeCell ref="BD25:BD27"/>
    <mergeCell ref="BE25:BE27"/>
    <mergeCell ref="BF25:BF27"/>
    <mergeCell ref="BO24:BR27"/>
    <mergeCell ref="G23:P25"/>
    <mergeCell ref="CT24:CU26"/>
    <mergeCell ref="B2:R5"/>
    <mergeCell ref="B7:E8"/>
    <mergeCell ref="G7:P8"/>
    <mergeCell ref="S7:S8"/>
    <mergeCell ref="U2:AZ5"/>
    <mergeCell ref="B9:E10"/>
    <mergeCell ref="G9:P10"/>
    <mergeCell ref="S9:S10"/>
    <mergeCell ref="U9:Z10"/>
    <mergeCell ref="Q7:Q25"/>
    <mergeCell ref="AL9:AO10"/>
    <mergeCell ref="AP9:AY10"/>
    <mergeCell ref="AJ9:AK10"/>
    <mergeCell ref="V15:AY16"/>
    <mergeCell ref="AK11:AL11"/>
    <mergeCell ref="G19:P20"/>
    <mergeCell ref="V21:AY22"/>
    <mergeCell ref="B21:E22"/>
    <mergeCell ref="S20:S21"/>
    <mergeCell ref="S11:S12"/>
    <mergeCell ref="V24:AA26"/>
    <mergeCell ref="B23:E25"/>
    <mergeCell ref="V18:AY19"/>
    <mergeCell ref="DZ18:DZ19"/>
    <mergeCell ref="BS24:BV27"/>
    <mergeCell ref="CA20:CE22"/>
    <mergeCell ref="CF20:CR22"/>
    <mergeCell ref="BD22:BD23"/>
    <mergeCell ref="CV21:CZ23"/>
    <mergeCell ref="DA21:DM23"/>
    <mergeCell ref="CV24:CZ26"/>
    <mergeCell ref="DA24:DM26"/>
    <mergeCell ref="CT21:CU23"/>
    <mergeCell ref="AC24:AI26"/>
    <mergeCell ref="DX12:DY13"/>
    <mergeCell ref="DZ12:DZ13"/>
    <mergeCell ref="B13:E14"/>
    <mergeCell ref="G13:P14"/>
    <mergeCell ref="S13:S14"/>
    <mergeCell ref="DZ16:DZ17"/>
    <mergeCell ref="AA7:AH8"/>
    <mergeCell ref="AI7:AI8"/>
    <mergeCell ref="AI9:AI10"/>
    <mergeCell ref="AZ9:AZ10"/>
    <mergeCell ref="BA2:BA3"/>
    <mergeCell ref="DA17:DM19"/>
    <mergeCell ref="CA14:CE16"/>
    <mergeCell ref="DT16:DU17"/>
    <mergeCell ref="BD16:BD17"/>
    <mergeCell ref="DT7:DU8"/>
    <mergeCell ref="CG9:CG10"/>
    <mergeCell ref="CG7:CG8"/>
    <mergeCell ref="DP7:DQ8"/>
    <mergeCell ref="DR7:DS8"/>
    <mergeCell ref="AA9:AH10"/>
    <mergeCell ref="DP16:DQ17"/>
    <mergeCell ref="DR16:DS17"/>
    <mergeCell ref="B17:E18"/>
    <mergeCell ref="G17:P18"/>
    <mergeCell ref="S17:S19"/>
    <mergeCell ref="CA17:CE19"/>
    <mergeCell ref="CF17:CR19"/>
    <mergeCell ref="CV17:CZ19"/>
    <mergeCell ref="B15:F16"/>
    <mergeCell ref="G15:P16"/>
    <mergeCell ref="S15:S16"/>
    <mergeCell ref="B11:E12"/>
    <mergeCell ref="G11:P12"/>
    <mergeCell ref="B19:E20"/>
    <mergeCell ref="DX14:DY15"/>
    <mergeCell ref="DZ14:DZ15"/>
    <mergeCell ref="BS28:BT28"/>
    <mergeCell ref="BU28:BV28"/>
    <mergeCell ref="DX16:DY17"/>
    <mergeCell ref="AJ38:AO41"/>
    <mergeCell ref="G21:P22"/>
    <mergeCell ref="CA25:CE44"/>
    <mergeCell ref="CF25:CR44"/>
    <mergeCell ref="S29:S44"/>
    <mergeCell ref="CF14:CR16"/>
    <mergeCell ref="CV14:CZ16"/>
    <mergeCell ref="DA14:DM16"/>
    <mergeCell ref="S22:S25"/>
    <mergeCell ref="BO39:BR44"/>
    <mergeCell ref="BS39:BV44"/>
    <mergeCell ref="AP43:AS44"/>
    <mergeCell ref="BH41:BI44"/>
    <mergeCell ref="BD41:BD44"/>
    <mergeCell ref="BS32:BV37"/>
    <mergeCell ref="BO32:BR37"/>
    <mergeCell ref="BD34:BD39"/>
    <mergeCell ref="BE34:BE39"/>
    <mergeCell ref="BF34:BF39"/>
    <mergeCell ref="BE41:BE44"/>
    <mergeCell ref="BF41:BF44"/>
    <mergeCell ref="V28:AA31"/>
    <mergeCell ref="AC28:AI31"/>
    <mergeCell ref="AJ28:AO31"/>
    <mergeCell ref="AP28:AS31"/>
    <mergeCell ref="AJ33:AK36"/>
    <mergeCell ref="AL33:AO36"/>
    <mergeCell ref="AP33:AY36"/>
    <mergeCell ref="V38:AB41"/>
    <mergeCell ref="AC38:AI41"/>
    <mergeCell ref="AT28:AU31"/>
    <mergeCell ref="AV28:AY31"/>
    <mergeCell ref="AP38:AS41"/>
    <mergeCell ref="AT38:AU41"/>
    <mergeCell ref="AV38:AY41"/>
    <mergeCell ref="V98:W99"/>
    <mergeCell ref="V94:W95"/>
    <mergeCell ref="X94:AB95"/>
    <mergeCell ref="U81:Y82"/>
    <mergeCell ref="AA77:AI78"/>
    <mergeCell ref="AJ77:AJ78"/>
    <mergeCell ref="U73:Y74"/>
    <mergeCell ref="AA73:AI74"/>
    <mergeCell ref="AJ73:AJ74"/>
    <mergeCell ref="X98:Y99"/>
    <mergeCell ref="AA98:AZ99"/>
    <mergeCell ref="AA96:AZ97"/>
    <mergeCell ref="BD81:BH83"/>
    <mergeCell ref="BI81:BU83"/>
    <mergeCell ref="U77:Y78"/>
    <mergeCell ref="U75:Y76"/>
    <mergeCell ref="AA75:AI76"/>
    <mergeCell ref="AJ75:AJ76"/>
    <mergeCell ref="U64:AZ66"/>
    <mergeCell ref="U68:AZ71"/>
    <mergeCell ref="FS68:FS69"/>
    <mergeCell ref="AO82:AZ86"/>
    <mergeCell ref="U83:Y84"/>
    <mergeCell ref="AA83:AI84"/>
    <mergeCell ref="CF45:CR50"/>
    <mergeCell ref="C50:F52"/>
    <mergeCell ref="G50:P52"/>
    <mergeCell ref="S50:S52"/>
    <mergeCell ref="CF52:CR54"/>
    <mergeCell ref="CA55:CB57"/>
    <mergeCell ref="CA45:CE50"/>
    <mergeCell ref="BD45:BD46"/>
    <mergeCell ref="BE45:BE46"/>
    <mergeCell ref="BF45:BF46"/>
    <mergeCell ref="AP45:AS46"/>
    <mergeCell ref="AK54:AN57"/>
    <mergeCell ref="AC43:AI46"/>
    <mergeCell ref="AJ43:AO46"/>
    <mergeCell ref="AT43:AU46"/>
    <mergeCell ref="AO54:AZ57"/>
    <mergeCell ref="U48:AZ48"/>
    <mergeCell ref="V43:AB46"/>
    <mergeCell ref="AV43:AY46"/>
    <mergeCell ref="U50:AZ52"/>
    <mergeCell ref="U49:AZ49"/>
    <mergeCell ref="AJ1:AZ1"/>
    <mergeCell ref="CA90:CC92"/>
    <mergeCell ref="BD73:BE74"/>
    <mergeCell ref="AJ85:AJ86"/>
    <mergeCell ref="U88:AZ92"/>
    <mergeCell ref="U79:Y80"/>
    <mergeCell ref="AA79:AI80"/>
    <mergeCell ref="AJ79:AJ80"/>
    <mergeCell ref="BF73:BG74"/>
    <mergeCell ref="BH73:BN74"/>
    <mergeCell ref="CA86:CC89"/>
    <mergeCell ref="U85:Y86"/>
    <mergeCell ref="AA85:AI86"/>
    <mergeCell ref="AJ83:AJ84"/>
    <mergeCell ref="U59:AZ62"/>
    <mergeCell ref="CA52:CE54"/>
    <mergeCell ref="BD78:BH80"/>
    <mergeCell ref="AA81:AI82"/>
    <mergeCell ref="AJ81:AJ82"/>
    <mergeCell ref="AK82:AN86"/>
    <mergeCell ref="U11:Z12"/>
    <mergeCell ref="AA11:AH12"/>
    <mergeCell ref="AI11:AI12"/>
    <mergeCell ref="BI78:BU80"/>
  </mergeCells>
  <phoneticPr fontId="3"/>
  <conditionalFormatting sqref="AC43:AI46">
    <cfRule type="expression" dxfId="34" priority="20">
      <formula>$AC$38=$AC$43</formula>
    </cfRule>
  </conditionalFormatting>
  <conditionalFormatting sqref="AJ43:AP43 AT43:AY46 AJ44:AO46 AP45">
    <cfRule type="expression" dxfId="33" priority="18">
      <formula>$AC$38=$AC$43</formula>
    </cfRule>
    <cfRule type="expression" dxfId="32" priority="19">
      <formula>$AC$43=""</formula>
    </cfRule>
  </conditionalFormatting>
  <conditionalFormatting sqref="AP45 AP43 AT43:AY46">
    <cfRule type="expression" dxfId="31" priority="16">
      <formula>$AC$43=""</formula>
    </cfRule>
    <cfRule type="expression" dxfId="30" priority="17">
      <formula>$AC$38=$AC$43</formula>
    </cfRule>
  </conditionalFormatting>
  <conditionalFormatting sqref="AJ28:AY31">
    <cfRule type="expression" dxfId="29" priority="13">
      <formula>$AC$28&lt;&gt;"海外留学支援制度"</formula>
    </cfRule>
  </conditionalFormatting>
  <conditionalFormatting sqref="AJ33:AY36 AP28:AY31">
    <cfRule type="expression" dxfId="28" priority="12">
      <formula>$AC$28&lt;&gt;"海外留学支援制度"</formula>
    </cfRule>
  </conditionalFormatting>
  <conditionalFormatting sqref="AP43:AS46">
    <cfRule type="expression" dxfId="27" priority="4">
      <formula>$AC$38=$AC$43</formula>
    </cfRule>
    <cfRule type="expression" dxfId="26" priority="11">
      <formula>$AC$43=""</formula>
    </cfRule>
  </conditionalFormatting>
  <conditionalFormatting sqref="AO54:AZ57">
    <cfRule type="expression" dxfId="25" priority="9">
      <formula>$AO$54=$DA$17</formula>
    </cfRule>
    <cfRule type="expression" dxfId="24" priority="10">
      <formula>$AO$54=$DA$14</formula>
    </cfRule>
  </conditionalFormatting>
  <conditionalFormatting sqref="V38:AY46">
    <cfRule type="expression" dxfId="23" priority="8">
      <formula>$AC$28&lt;&gt;"海外留学支援制度"</formula>
    </cfRule>
  </conditionalFormatting>
  <conditionalFormatting sqref="U50:AZ52">
    <cfRule type="expression" dxfId="22" priority="7">
      <formula>$AC$28&lt;&gt;"海外留学支援制度"</formula>
    </cfRule>
  </conditionalFormatting>
  <conditionalFormatting sqref="AO82:AZ86">
    <cfRule type="expression" dxfId="21" priority="5">
      <formula>$AO$82=$BI$78</formula>
    </cfRule>
    <cfRule type="expression" dxfId="20" priority="6">
      <formula>$AO$82=$BI$81</formula>
    </cfRule>
  </conditionalFormatting>
  <conditionalFormatting sqref="AL9:AY10">
    <cfRule type="expression" dxfId="19" priority="171">
      <formula>$AP$33&lt;&gt;""</formula>
    </cfRule>
  </conditionalFormatting>
  <conditionalFormatting sqref="AJ9:AK10">
    <cfRule type="expression" dxfId="18" priority="172">
      <formula>$AP$33</formula>
    </cfRule>
  </conditionalFormatting>
  <conditionalFormatting sqref="V21:AY46">
    <cfRule type="expression" dxfId="17" priority="3">
      <formula>$AA$11="留学ではない"</formula>
    </cfRule>
  </conditionalFormatting>
  <conditionalFormatting sqref="U49:AZ52">
    <cfRule type="expression" dxfId="16" priority="2">
      <formula>$AA$11="留学ではない"</formula>
    </cfRule>
  </conditionalFormatting>
  <conditionalFormatting sqref="V18:AY19">
    <cfRule type="expression" dxfId="15" priority="1">
      <formula>$AA$11="留学"</formula>
    </cfRule>
  </conditionalFormatting>
  <dataValidations disablePrompts="1" count="16">
    <dataValidation type="date" allowBlank="1" showInputMessage="1" showErrorMessage="1" errorTitle="学校証明日エラー" error="西暦YYYY/MM/DDの形式で入力してください。" sqref="AA73:AI74">
      <formula1>1</formula1>
      <formula2>219148</formula2>
    </dataValidation>
    <dataValidation allowBlank="1" showInputMessage="1" showErrorMessage="1" error="西暦YYYY/MM/DDの形式で入力してください。" sqref="U21 BX14:BZ18 BO14:BW16 DP7:DU8 AQ24:AV26 AW17:AZ17 AP20:AV20 BA9:BA11 DP16:DU17 AC24:AI26 BA13:BA14 BD41:BF41 BD45:BF45 AP33:AP35 BB14:BC18 BD24 BD14:BD16 BD18 BD7:BD8 BD25:BF25 AP9 BD22 BD34:BF34 BE14:BN18"/>
    <dataValidation type="date" allowBlank="1" showInputMessage="1" showErrorMessage="1" error="西暦YYYY/MM/DDの形式で入力してください。" sqref="AP7:AV8 AA20:AI20">
      <formula1>367</formula1>
      <formula2>110305</formula2>
    </dataValidation>
    <dataValidation type="whole" allowBlank="1" showInputMessage="1" showErrorMessage="1" errorTitle="学校番号エラー" error="6桁の学校番号を入力してください。" sqref="AA83:AI84">
      <formula1>100000</formula1>
      <formula2>999999</formula2>
    </dataValidation>
    <dataValidation type="list" allowBlank="1" showInputMessage="1" showErrorMessage="1" sqref="AC43:AI46">
      <formula1>$BE$4:$BE$6</formula1>
    </dataValidation>
    <dataValidation type="list" allowBlank="1" showInputMessage="1" showErrorMessage="1" sqref="AC38:AI41">
      <formula1>$BD$4:$BD$6</formula1>
    </dataValidation>
    <dataValidation type="list" allowBlank="1" showInputMessage="1" showErrorMessage="1" error="西暦YYYY/MM/DDの形式で入力してください。" sqref="AC28:AI31">
      <formula1>$BD$7:$BD$9</formula1>
    </dataValidation>
    <dataValidation type="date" allowBlank="1" showInputMessage="1" showErrorMessage="1" errorTitle="身分Ⅰの期間エラー②" error="西暦YYYY/MM/DDの形式で入力してください。または開始日より前の日付が入力されています。" sqref="AV38:AY41">
      <formula1>BO32</formula1>
      <formula2>401404</formula2>
    </dataValidation>
    <dataValidation type="date" allowBlank="1" showInputMessage="1" showErrorMessage="1" errorTitle="国費の受給期間エラー②" error="西暦YYYY/MMの形式で入力してください。または開始日より前の月が入力されています。" sqref="AV28:AY31">
      <formula1>BS24</formula1>
      <formula2>401655</formula2>
    </dataValidation>
    <dataValidation allowBlank="1" showInputMessage="1" showErrorMessage="1" error="身分Ⅰの期間と重複しています。" sqref="AP45 AP43:AS44"/>
    <dataValidation type="date" allowBlank="1" showInputMessage="1" showErrorMessage="1" errorTitle="身分Ⅱの期間エラー" error="西暦YYYY/MM/DDの形式で入力してください。または開始日より前の日付が入力されています。" sqref="AV43:AY46">
      <formula1>BO39</formula1>
      <formula2>401404</formula2>
    </dataValidation>
    <dataValidation type="date" allowBlank="1" showInputMessage="1" showErrorMessage="1" errorTitle="国費の受給期間エラー①" error="西暦YYYY/MMの形式で入力してください。" sqref="AP28:AS31">
      <formula1>1</formula1>
      <formula2>401404</formula2>
    </dataValidation>
    <dataValidation type="date" allowBlank="1" showInputMessage="1" showErrorMessage="1" errorTitle="身分Ⅰの期間エラー①" error="西暦YYYY/MM/DDの形式で入力してください。" sqref="AP38:AS41">
      <formula1>1</formula1>
      <formula2>401404</formula2>
    </dataValidation>
    <dataValidation type="list" allowBlank="1" showInputMessage="1" showErrorMessage="1" sqref="V94:W95">
      <formula1>$BE$92:$BE$93</formula1>
    </dataValidation>
    <dataValidation type="list" allowBlank="1" showInputMessage="1" showErrorMessage="1" sqref="V98:W99">
      <formula1>$BH$92:$BH$93</formula1>
    </dataValidation>
    <dataValidation type="textLength" allowBlank="1" showInputMessage="1" showErrorMessage="1" error="全角１３０文字以内で入力してください。" sqref="U64:AZ66">
      <formula1>0</formula1>
      <formula2>130</formula2>
    </dataValidation>
  </dataValidations>
  <printOptions horizontalCentered="1" verticalCentered="1"/>
  <pageMargins left="0.39370078740157483" right="0" top="0" bottom="0" header="0.51181102362204722" footer="0.51181102362204722"/>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CY356"/>
  <sheetViews>
    <sheetView showGridLines="0" view="pageBreakPreview" zoomScale="70" zoomScaleNormal="96" zoomScaleSheetLayoutView="70" workbookViewId="0">
      <selection activeCell="BZ31" sqref="BZ31"/>
    </sheetView>
  </sheetViews>
  <sheetFormatPr defaultColWidth="7.875" defaultRowHeight="13.5" x14ac:dyDescent="0.4"/>
  <cols>
    <col min="1" max="28" width="2.625" style="2" customWidth="1"/>
    <col min="29" max="48" width="2.75" style="2" customWidth="1"/>
    <col min="49" max="54" width="2.75" style="1" customWidth="1"/>
    <col min="55" max="55" width="2.625" style="2" hidden="1" customWidth="1"/>
    <col min="56" max="56" width="2" style="2" hidden="1" customWidth="1"/>
    <col min="57" max="57" width="7.875" style="2" hidden="1" customWidth="1"/>
    <col min="58" max="58" width="12.25" style="2" hidden="1" customWidth="1"/>
    <col min="59" max="59" width="13.375" style="2" hidden="1" customWidth="1"/>
    <col min="60" max="60" width="16.625" style="2" hidden="1" customWidth="1"/>
    <col min="61" max="75" width="7.875" style="2" hidden="1" customWidth="1"/>
    <col min="76" max="78" width="7.875" style="2" customWidth="1"/>
    <col min="79" max="16384" width="7.875" style="2"/>
  </cols>
  <sheetData>
    <row r="1" spans="1:66" ht="14.25" customHeight="1" thickBot="1" x14ac:dyDescent="0.45">
      <c r="A1" s="1"/>
      <c r="B1" s="621" t="s">
        <v>103</v>
      </c>
      <c r="C1" s="621"/>
      <c r="D1" s="621"/>
      <c r="E1" s="621"/>
      <c r="F1" s="621"/>
      <c r="G1" s="621"/>
      <c r="H1" s="621"/>
      <c r="I1" s="621"/>
      <c r="J1" s="621"/>
      <c r="K1" s="621"/>
      <c r="L1" s="621"/>
      <c r="M1" s="621"/>
      <c r="N1" s="62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621"/>
      <c r="C2" s="621"/>
      <c r="D2" s="621"/>
      <c r="E2" s="621"/>
      <c r="F2" s="621"/>
      <c r="G2" s="621"/>
      <c r="H2" s="621"/>
      <c r="I2" s="621"/>
      <c r="J2" s="621"/>
      <c r="K2" s="621"/>
      <c r="L2" s="621"/>
      <c r="M2" s="621"/>
      <c r="N2" s="621"/>
      <c r="P2" s="583" t="s">
        <v>102</v>
      </c>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615" t="s">
        <v>153</v>
      </c>
      <c r="AP2" s="616"/>
      <c r="AQ2" s="616"/>
      <c r="AR2" s="616"/>
      <c r="AS2" s="616"/>
      <c r="AT2" s="616"/>
      <c r="AU2" s="616"/>
      <c r="AV2" s="616"/>
      <c r="AW2" s="616"/>
      <c r="AX2" s="616"/>
      <c r="AY2" s="616"/>
      <c r="AZ2" s="616"/>
      <c r="BA2" s="617"/>
    </row>
    <row r="3" spans="1:66" ht="18" customHeight="1" thickBot="1" x14ac:dyDescent="0.45">
      <c r="A3" s="1"/>
      <c r="D3" s="1"/>
      <c r="E3" s="1"/>
      <c r="F3" s="1"/>
      <c r="G3" s="1"/>
      <c r="H3" s="1"/>
      <c r="I3" s="1"/>
      <c r="J3" s="3"/>
      <c r="K3" s="3"/>
      <c r="L3" s="3"/>
      <c r="M3" s="3"/>
      <c r="N3" s="3"/>
      <c r="O3" s="4"/>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618"/>
      <c r="AP3" s="619"/>
      <c r="AQ3" s="619"/>
      <c r="AR3" s="619"/>
      <c r="AS3" s="619"/>
      <c r="AT3" s="619"/>
      <c r="AU3" s="619"/>
      <c r="AV3" s="619"/>
      <c r="AW3" s="619"/>
      <c r="AX3" s="619"/>
      <c r="AY3" s="619"/>
      <c r="AZ3" s="619"/>
      <c r="BA3" s="620"/>
      <c r="BE3" s="2" t="s">
        <v>150</v>
      </c>
    </row>
    <row r="4" spans="1:66" ht="18" customHeight="1" x14ac:dyDescent="0.4">
      <c r="A4" s="1"/>
      <c r="B4" s="5" t="s">
        <v>0</v>
      </c>
      <c r="C4" s="1"/>
      <c r="D4" s="3"/>
      <c r="E4" s="3"/>
      <c r="F4" s="3"/>
      <c r="G4" s="3"/>
      <c r="H4" s="3"/>
      <c r="I4" s="3"/>
      <c r="J4" s="3"/>
      <c r="K4" s="3"/>
      <c r="L4" s="3"/>
      <c r="M4" s="3"/>
      <c r="N4" s="3"/>
      <c r="O4" s="3"/>
      <c r="P4" s="3"/>
      <c r="Q4" s="3"/>
      <c r="R4" s="3"/>
      <c r="S4" s="785"/>
      <c r="T4" s="785"/>
      <c r="U4" s="785"/>
      <c r="V4" s="785"/>
      <c r="W4" s="785"/>
      <c r="X4" s="785"/>
      <c r="Y4" s="785"/>
      <c r="Z4" s="785"/>
      <c r="AA4" s="785"/>
      <c r="AB4" s="785"/>
      <c r="AC4" s="785"/>
      <c r="AD4" s="785"/>
      <c r="AE4" s="785"/>
      <c r="AF4" s="785"/>
      <c r="AG4" s="785"/>
      <c r="AH4" s="785"/>
      <c r="AI4" s="785"/>
      <c r="AJ4" s="785"/>
      <c r="AK4" s="785"/>
      <c r="AL4" s="785"/>
      <c r="AM4" s="3"/>
      <c r="AN4" s="3"/>
      <c r="AO4" s="673" t="str">
        <f>IF(OR(AB83="✔",AB86="✔"),"送付必要","送付不要")</f>
        <v>送付不要</v>
      </c>
      <c r="AP4" s="674"/>
      <c r="AQ4" s="674"/>
      <c r="AR4" s="674"/>
      <c r="AS4" s="674"/>
      <c r="AT4" s="674"/>
      <c r="AU4" s="674"/>
      <c r="AV4" s="674"/>
      <c r="AW4" s="674"/>
      <c r="AX4" s="674"/>
      <c r="AY4" s="674"/>
      <c r="AZ4" s="674"/>
      <c r="BA4" s="675"/>
      <c r="BE4" s="2" t="s">
        <v>151</v>
      </c>
    </row>
    <row r="5" spans="1:66" ht="18" customHeight="1" thickBot="1" x14ac:dyDescent="0.45">
      <c r="A5" s="1"/>
      <c r="B5" s="6" t="s">
        <v>1</v>
      </c>
      <c r="C5" s="3"/>
      <c r="D5" s="7"/>
      <c r="E5" s="7"/>
      <c r="F5" s="7"/>
      <c r="G5" s="7"/>
      <c r="H5" s="7"/>
      <c r="I5" s="7"/>
      <c r="J5" s="7"/>
      <c r="K5" s="7"/>
      <c r="L5" s="7"/>
      <c r="M5" s="7"/>
      <c r="N5" s="7"/>
      <c r="O5" s="7"/>
      <c r="P5" s="7"/>
      <c r="Q5" s="1"/>
      <c r="R5" s="1"/>
      <c r="S5" s="785"/>
      <c r="T5" s="785"/>
      <c r="U5" s="785"/>
      <c r="V5" s="785"/>
      <c r="W5" s="785"/>
      <c r="X5" s="785"/>
      <c r="Y5" s="785"/>
      <c r="Z5" s="785"/>
      <c r="AA5" s="785"/>
      <c r="AB5" s="785"/>
      <c r="AC5" s="785"/>
      <c r="AD5" s="785"/>
      <c r="AE5" s="785"/>
      <c r="AF5" s="785"/>
      <c r="AG5" s="785"/>
      <c r="AH5" s="785"/>
      <c r="AI5" s="785"/>
      <c r="AJ5" s="785"/>
      <c r="AK5" s="785"/>
      <c r="AL5" s="785"/>
      <c r="AM5" s="1"/>
      <c r="AN5" s="1"/>
      <c r="AO5" s="676"/>
      <c r="AP5" s="677"/>
      <c r="AQ5" s="677"/>
      <c r="AR5" s="677"/>
      <c r="AS5" s="677"/>
      <c r="AT5" s="677"/>
      <c r="AU5" s="677"/>
      <c r="AV5" s="677"/>
      <c r="AW5" s="677"/>
      <c r="AX5" s="677"/>
      <c r="AY5" s="677"/>
      <c r="AZ5" s="677"/>
      <c r="BA5" s="678"/>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584" t="s">
        <v>2</v>
      </c>
      <c r="C7" s="584"/>
      <c r="D7" s="584"/>
      <c r="E7" s="584"/>
      <c r="F7" s="584"/>
      <c r="G7" s="584"/>
      <c r="H7" s="584"/>
      <c r="I7" s="584"/>
      <c r="J7" s="584"/>
      <c r="K7" s="584"/>
      <c r="L7" s="584"/>
      <c r="M7" s="584"/>
      <c r="N7" s="584"/>
      <c r="O7" s="584"/>
      <c r="AK7" s="8"/>
      <c r="AL7" s="8"/>
    </row>
    <row r="8" spans="1:66" ht="18" customHeight="1" x14ac:dyDescent="0.2">
      <c r="A8" s="1"/>
      <c r="B8" s="584"/>
      <c r="C8" s="584"/>
      <c r="D8" s="584"/>
      <c r="E8" s="584"/>
      <c r="F8" s="584"/>
      <c r="G8" s="584"/>
      <c r="H8" s="584"/>
      <c r="I8" s="584"/>
      <c r="J8" s="584"/>
      <c r="K8" s="584"/>
      <c r="L8" s="584"/>
      <c r="M8" s="584"/>
      <c r="N8" s="584"/>
      <c r="O8" s="584"/>
      <c r="P8" s="11"/>
      <c r="AD8" s="585" t="s">
        <v>3</v>
      </c>
      <c r="AE8" s="586"/>
      <c r="AF8" s="586"/>
      <c r="AG8" s="586"/>
      <c r="AH8" s="586"/>
      <c r="AI8" s="587"/>
      <c r="AJ8" s="627" t="str">
        <f>IF(AW111&lt;&gt;0,"（西暦）　 　　   　年　　 　 月　　 　 日",'①基本情報・異動情報（学生入力用）'!F5)</f>
        <v>（西暦）　 　　   　年　　 　 月　　 　 日</v>
      </c>
      <c r="AK8" s="628"/>
      <c r="AL8" s="628"/>
      <c r="AM8" s="628"/>
      <c r="AN8" s="628"/>
      <c r="AO8" s="628"/>
      <c r="AP8" s="628"/>
      <c r="AQ8" s="628"/>
      <c r="AR8" s="628"/>
      <c r="AS8" s="628"/>
      <c r="AT8" s="628"/>
      <c r="AU8" s="628"/>
      <c r="AV8" s="628"/>
      <c r="AW8" s="628"/>
      <c r="AX8" s="628"/>
      <c r="AY8" s="628"/>
      <c r="AZ8" s="628"/>
      <c r="BA8" s="629"/>
    </row>
    <row r="9" spans="1:66" ht="6" customHeight="1" x14ac:dyDescent="0.15">
      <c r="A9" s="1"/>
      <c r="B9" s="625" t="s">
        <v>4</v>
      </c>
      <c r="C9" s="625"/>
      <c r="D9" s="625"/>
      <c r="E9" s="625"/>
      <c r="F9" s="625"/>
      <c r="G9" s="625"/>
      <c r="H9" s="625"/>
      <c r="I9" s="625"/>
      <c r="J9" s="625"/>
      <c r="K9" s="625"/>
      <c r="L9" s="625"/>
      <c r="M9" s="625"/>
      <c r="N9" s="625"/>
      <c r="O9" s="625"/>
      <c r="P9" s="625"/>
      <c r="Q9" s="625"/>
      <c r="R9" s="625"/>
      <c r="S9" s="625"/>
      <c r="T9" s="625"/>
      <c r="U9" s="625"/>
      <c r="V9" s="625"/>
      <c r="W9" s="217"/>
      <c r="X9" s="217"/>
      <c r="Y9" s="217"/>
      <c r="Z9" s="217"/>
      <c r="AA9" s="217"/>
      <c r="AB9" s="217"/>
      <c r="AC9" s="217"/>
      <c r="AD9" s="588"/>
      <c r="AE9" s="589"/>
      <c r="AF9" s="589"/>
      <c r="AG9" s="589"/>
      <c r="AH9" s="589"/>
      <c r="AI9" s="590"/>
      <c r="AJ9" s="630"/>
      <c r="AK9" s="631"/>
      <c r="AL9" s="631"/>
      <c r="AM9" s="631"/>
      <c r="AN9" s="631"/>
      <c r="AO9" s="631"/>
      <c r="AP9" s="631"/>
      <c r="AQ9" s="631"/>
      <c r="AR9" s="631"/>
      <c r="AS9" s="631"/>
      <c r="AT9" s="631"/>
      <c r="AU9" s="631"/>
      <c r="AV9" s="631"/>
      <c r="AW9" s="631"/>
      <c r="AX9" s="631"/>
      <c r="AY9" s="631"/>
      <c r="AZ9" s="631"/>
      <c r="BA9" s="632"/>
    </row>
    <row r="10" spans="1:66" ht="6" customHeight="1" thickBot="1" x14ac:dyDescent="0.2">
      <c r="A10" s="1"/>
      <c r="B10" s="625"/>
      <c r="C10" s="625"/>
      <c r="D10" s="625"/>
      <c r="E10" s="625"/>
      <c r="F10" s="625"/>
      <c r="G10" s="625"/>
      <c r="H10" s="625"/>
      <c r="I10" s="625"/>
      <c r="J10" s="625"/>
      <c r="K10" s="625"/>
      <c r="L10" s="625"/>
      <c r="M10" s="625"/>
      <c r="N10" s="625"/>
      <c r="O10" s="625"/>
      <c r="P10" s="625"/>
      <c r="Q10" s="625"/>
      <c r="R10" s="625"/>
      <c r="S10" s="625"/>
      <c r="T10" s="625"/>
      <c r="U10" s="625"/>
      <c r="V10" s="625"/>
      <c r="W10" s="217"/>
      <c r="X10" s="217"/>
      <c r="Y10" s="217"/>
      <c r="Z10" s="217"/>
      <c r="AA10" s="217"/>
      <c r="AB10" s="217"/>
      <c r="AC10" s="217"/>
      <c r="AD10" s="591"/>
      <c r="AE10" s="592"/>
      <c r="AF10" s="592"/>
      <c r="AG10" s="592"/>
      <c r="AH10" s="592"/>
      <c r="AI10" s="593"/>
      <c r="AJ10" s="633"/>
      <c r="AK10" s="634"/>
      <c r="AL10" s="634"/>
      <c r="AM10" s="634"/>
      <c r="AN10" s="634"/>
      <c r="AO10" s="634"/>
      <c r="AP10" s="634"/>
      <c r="AQ10" s="634"/>
      <c r="AR10" s="634"/>
      <c r="AS10" s="634"/>
      <c r="AT10" s="634"/>
      <c r="AU10" s="634"/>
      <c r="AV10" s="634"/>
      <c r="AW10" s="634"/>
      <c r="AX10" s="634"/>
      <c r="AY10" s="634"/>
      <c r="AZ10" s="634"/>
      <c r="BA10" s="635"/>
    </row>
    <row r="11" spans="1:66" ht="6" customHeight="1" thickBot="1" x14ac:dyDescent="0.2">
      <c r="A11" s="1"/>
      <c r="B11" s="626"/>
      <c r="C11" s="626"/>
      <c r="D11" s="626"/>
      <c r="E11" s="626"/>
      <c r="F11" s="626"/>
      <c r="G11" s="626"/>
      <c r="H11" s="626"/>
      <c r="I11" s="626"/>
      <c r="J11" s="626"/>
      <c r="K11" s="626"/>
      <c r="L11" s="626"/>
      <c r="M11" s="626"/>
      <c r="N11" s="626"/>
      <c r="O11" s="626"/>
      <c r="P11" s="626"/>
      <c r="Q11" s="626"/>
      <c r="R11" s="626"/>
      <c r="S11" s="626"/>
      <c r="T11" s="626"/>
      <c r="U11" s="626"/>
      <c r="V11" s="626"/>
      <c r="W11" s="218"/>
      <c r="X11" s="218"/>
      <c r="Y11" s="218"/>
      <c r="Z11" s="218"/>
      <c r="AA11" s="218"/>
      <c r="AB11" s="218"/>
      <c r="AC11" s="218"/>
      <c r="AD11" s="218"/>
      <c r="AE11" s="218"/>
      <c r="AF11" s="218"/>
      <c r="AG11" s="218"/>
      <c r="AH11" s="218"/>
      <c r="AI11" s="218"/>
      <c r="AJ11" s="218"/>
      <c r="AK11" s="218"/>
      <c r="AL11" s="218"/>
      <c r="AM11" s="8"/>
      <c r="AN11" s="12"/>
      <c r="AO11" s="12"/>
      <c r="AP11" s="12"/>
      <c r="AQ11" s="12"/>
      <c r="AR11" s="12"/>
      <c r="AS11" s="12"/>
      <c r="AT11" s="12"/>
      <c r="AU11" s="12"/>
      <c r="AV11" s="12"/>
    </row>
    <row r="12" spans="1:66" ht="18" customHeight="1" x14ac:dyDescent="0.4">
      <c r="A12" s="1"/>
      <c r="B12" s="835" t="s">
        <v>5</v>
      </c>
      <c r="C12" s="836"/>
      <c r="D12" s="836"/>
      <c r="E12" s="836"/>
      <c r="F12" s="836"/>
      <c r="G12" s="836"/>
      <c r="H12" s="884" t="str">
        <f>IF('①基本情報・異動情報（学生入力用）'!F7="","",'①基本情報・異動情報（学生入力用）'!F7)</f>
        <v/>
      </c>
      <c r="I12" s="885"/>
      <c r="J12" s="885"/>
      <c r="K12" s="885"/>
      <c r="L12" s="885"/>
      <c r="M12" s="885"/>
      <c r="N12" s="885"/>
      <c r="O12" s="885"/>
      <c r="P12" s="885"/>
      <c r="Q12" s="885"/>
      <c r="R12" s="885"/>
      <c r="S12" s="885"/>
      <c r="T12" s="885"/>
      <c r="U12" s="885"/>
      <c r="V12" s="885"/>
      <c r="W12" s="885"/>
      <c r="X12" s="885"/>
      <c r="Y12" s="885"/>
      <c r="Z12" s="885"/>
      <c r="AA12" s="885"/>
      <c r="AB12" s="885"/>
      <c r="AC12" s="886"/>
      <c r="AD12" s="851" t="s">
        <v>6</v>
      </c>
      <c r="AE12" s="852"/>
      <c r="AF12" s="852"/>
      <c r="AG12" s="852"/>
      <c r="AH12" s="853"/>
      <c r="AI12" s="854" t="str">
        <f>IF(AW111&lt;&gt;0,"",'①基本情報・異動情報（学生入力用）'!F11)</f>
        <v/>
      </c>
      <c r="AJ12" s="855"/>
      <c r="AK12" s="855"/>
      <c r="AL12" s="855"/>
      <c r="AM12" s="855"/>
      <c r="AN12" s="855"/>
      <c r="AO12" s="856"/>
      <c r="AP12" s="863" t="s">
        <v>7</v>
      </c>
      <c r="AQ12" s="864"/>
      <c r="AR12" s="636" t="str">
        <f>IF(AW111&lt;&gt;0,"",'①基本情報・異動情報（学生入力用）'!F13)</f>
        <v/>
      </c>
      <c r="AS12" s="637"/>
      <c r="AT12" s="637"/>
      <c r="AU12" s="637"/>
      <c r="AV12" s="637"/>
      <c r="AW12" s="637"/>
      <c r="AX12" s="637"/>
      <c r="AY12" s="637"/>
      <c r="AZ12" s="637"/>
      <c r="BA12" s="638"/>
      <c r="BB12" s="13"/>
      <c r="BC12" s="14"/>
      <c r="BD12" s="14"/>
      <c r="BE12" s="14"/>
      <c r="BF12" s="14"/>
      <c r="BG12" s="14"/>
      <c r="BH12" s="14"/>
      <c r="BI12" s="14"/>
      <c r="BJ12" s="14"/>
      <c r="BK12" s="14"/>
      <c r="BL12" s="14"/>
      <c r="BM12" s="14"/>
      <c r="BN12" s="14"/>
    </row>
    <row r="13" spans="1:66" ht="18" customHeight="1" x14ac:dyDescent="0.4">
      <c r="A13" s="1"/>
      <c r="B13" s="837"/>
      <c r="C13" s="838"/>
      <c r="D13" s="838"/>
      <c r="E13" s="838"/>
      <c r="F13" s="838"/>
      <c r="G13" s="838"/>
      <c r="H13" s="663"/>
      <c r="I13" s="661"/>
      <c r="J13" s="661"/>
      <c r="K13" s="661"/>
      <c r="L13" s="661"/>
      <c r="M13" s="661"/>
      <c r="N13" s="661"/>
      <c r="O13" s="661"/>
      <c r="P13" s="661"/>
      <c r="Q13" s="661"/>
      <c r="R13" s="661"/>
      <c r="S13" s="661"/>
      <c r="T13" s="661"/>
      <c r="U13" s="661"/>
      <c r="V13" s="661"/>
      <c r="W13" s="661"/>
      <c r="X13" s="661"/>
      <c r="Y13" s="661"/>
      <c r="Z13" s="661"/>
      <c r="AA13" s="661"/>
      <c r="AB13" s="661"/>
      <c r="AC13" s="662"/>
      <c r="AD13" s="645"/>
      <c r="AE13" s="646"/>
      <c r="AF13" s="646"/>
      <c r="AG13" s="646"/>
      <c r="AH13" s="647"/>
      <c r="AI13" s="857"/>
      <c r="AJ13" s="858"/>
      <c r="AK13" s="858"/>
      <c r="AL13" s="858"/>
      <c r="AM13" s="858"/>
      <c r="AN13" s="858"/>
      <c r="AO13" s="859"/>
      <c r="AP13" s="865"/>
      <c r="AQ13" s="866"/>
      <c r="AR13" s="639"/>
      <c r="AS13" s="640"/>
      <c r="AT13" s="640"/>
      <c r="AU13" s="640"/>
      <c r="AV13" s="640"/>
      <c r="AW13" s="640"/>
      <c r="AX13" s="640"/>
      <c r="AY13" s="640"/>
      <c r="AZ13" s="640"/>
      <c r="BA13" s="641"/>
      <c r="BB13" s="13"/>
      <c r="BC13" s="14"/>
      <c r="BD13" s="14"/>
      <c r="BE13" s="14"/>
      <c r="BF13" s="14"/>
      <c r="BG13" s="14"/>
      <c r="BH13" s="14"/>
      <c r="BI13" s="14"/>
      <c r="BJ13" s="14"/>
      <c r="BK13" s="14"/>
      <c r="BL13" s="14"/>
      <c r="BM13" s="14"/>
      <c r="BN13" s="14"/>
    </row>
    <row r="14" spans="1:66" ht="18" customHeight="1" x14ac:dyDescent="0.4">
      <c r="A14" s="1"/>
      <c r="B14" s="839"/>
      <c r="C14" s="840"/>
      <c r="D14" s="840"/>
      <c r="E14" s="840"/>
      <c r="F14" s="840"/>
      <c r="G14" s="840"/>
      <c r="H14" s="887"/>
      <c r="I14" s="888"/>
      <c r="J14" s="888"/>
      <c r="K14" s="888"/>
      <c r="L14" s="888"/>
      <c r="M14" s="888"/>
      <c r="N14" s="888"/>
      <c r="O14" s="888"/>
      <c r="P14" s="888"/>
      <c r="Q14" s="888"/>
      <c r="R14" s="888"/>
      <c r="S14" s="888"/>
      <c r="T14" s="888"/>
      <c r="U14" s="888"/>
      <c r="V14" s="888"/>
      <c r="W14" s="888"/>
      <c r="X14" s="888"/>
      <c r="Y14" s="888"/>
      <c r="Z14" s="888"/>
      <c r="AA14" s="888"/>
      <c r="AB14" s="888"/>
      <c r="AC14" s="889"/>
      <c r="AD14" s="844"/>
      <c r="AE14" s="845"/>
      <c r="AF14" s="845"/>
      <c r="AG14" s="845"/>
      <c r="AH14" s="846"/>
      <c r="AI14" s="860"/>
      <c r="AJ14" s="861"/>
      <c r="AK14" s="861"/>
      <c r="AL14" s="861"/>
      <c r="AM14" s="861"/>
      <c r="AN14" s="861"/>
      <c r="AO14" s="862"/>
      <c r="AP14" s="867"/>
      <c r="AQ14" s="868"/>
      <c r="AR14" s="642"/>
      <c r="AS14" s="643"/>
      <c r="AT14" s="643"/>
      <c r="AU14" s="643"/>
      <c r="AV14" s="643"/>
      <c r="AW14" s="643"/>
      <c r="AX14" s="643"/>
      <c r="AY14" s="643"/>
      <c r="AZ14" s="643"/>
      <c r="BA14" s="644"/>
      <c r="BB14" s="13"/>
      <c r="BC14" s="14"/>
      <c r="BD14" s="14"/>
      <c r="BE14" s="14"/>
      <c r="BF14" s="14"/>
      <c r="BG14" s="14"/>
      <c r="BH14" s="14"/>
      <c r="BI14" s="14"/>
      <c r="BJ14" s="14"/>
      <c r="BK14" s="14"/>
      <c r="BL14" s="14"/>
      <c r="BM14" s="14"/>
      <c r="BN14" s="14"/>
    </row>
    <row r="15" spans="1:66" ht="18" customHeight="1" x14ac:dyDescent="0.4">
      <c r="A15" s="1"/>
      <c r="B15" s="606" t="s">
        <v>8</v>
      </c>
      <c r="C15" s="607"/>
      <c r="D15" s="607"/>
      <c r="E15" s="607"/>
      <c r="F15" s="607"/>
      <c r="G15" s="608"/>
      <c r="H15" s="657" t="str">
        <f>IF('①基本情報・異動情報（学生入力用）'!F9="","",'①基本情報・異動情報（学生入力用）'!F9)</f>
        <v/>
      </c>
      <c r="I15" s="658"/>
      <c r="J15" s="658"/>
      <c r="K15" s="658"/>
      <c r="L15" s="658"/>
      <c r="M15" s="658"/>
      <c r="N15" s="658"/>
      <c r="O15" s="658"/>
      <c r="P15" s="658"/>
      <c r="Q15" s="658"/>
      <c r="R15" s="658"/>
      <c r="S15" s="658"/>
      <c r="T15" s="658"/>
      <c r="U15" s="658"/>
      <c r="V15" s="658"/>
      <c r="W15" s="658"/>
      <c r="X15" s="658"/>
      <c r="Y15" s="658"/>
      <c r="Z15" s="658"/>
      <c r="AA15" s="658"/>
      <c r="AB15" s="658"/>
      <c r="AC15" s="659"/>
      <c r="AD15" s="841" t="s">
        <v>9</v>
      </c>
      <c r="AE15" s="842"/>
      <c r="AF15" s="842"/>
      <c r="AG15" s="842"/>
      <c r="AH15" s="843"/>
      <c r="AI15" s="881" t="str">
        <f>IF(AW111&lt;&gt;0,"",'①基本情報・異動情報（学生入力用）'!F15)</f>
        <v/>
      </c>
      <c r="AJ15" s="882"/>
      <c r="AK15" s="882"/>
      <c r="AL15" s="882"/>
      <c r="AM15" s="882"/>
      <c r="AN15" s="882"/>
      <c r="AO15" s="882"/>
      <c r="AP15" s="882"/>
      <c r="AQ15" s="882"/>
      <c r="AR15" s="882"/>
      <c r="AS15" s="882"/>
      <c r="AT15" s="883"/>
      <c r="AU15" s="664" t="s">
        <v>10</v>
      </c>
      <c r="AV15" s="665"/>
      <c r="AW15" s="594" t="str">
        <f>IF(AW111&lt;&gt;0,"",'①基本情報・異動情報（学生入力用）'!F19)</f>
        <v/>
      </c>
      <c r="AX15" s="595"/>
      <c r="AY15" s="595"/>
      <c r="AZ15" s="651" t="s">
        <v>11</v>
      </c>
      <c r="BA15" s="652"/>
      <c r="BB15" s="13"/>
      <c r="BC15" s="14"/>
      <c r="BD15" s="14"/>
      <c r="BE15" s="14"/>
      <c r="BF15" s="14"/>
      <c r="BG15" s="14"/>
      <c r="BH15" s="14"/>
      <c r="BI15" s="14"/>
      <c r="BJ15" s="14"/>
      <c r="BK15" s="14"/>
      <c r="BL15" s="14"/>
      <c r="BM15" s="14"/>
      <c r="BN15" s="14"/>
    </row>
    <row r="16" spans="1:66" ht="18" customHeight="1" x14ac:dyDescent="0.4">
      <c r="A16" s="1"/>
      <c r="B16" s="609"/>
      <c r="C16" s="610"/>
      <c r="D16" s="610"/>
      <c r="E16" s="610"/>
      <c r="F16" s="610"/>
      <c r="G16" s="611"/>
      <c r="H16" s="660"/>
      <c r="I16" s="661"/>
      <c r="J16" s="661"/>
      <c r="K16" s="661"/>
      <c r="L16" s="661"/>
      <c r="M16" s="661"/>
      <c r="N16" s="661"/>
      <c r="O16" s="661"/>
      <c r="P16" s="661"/>
      <c r="Q16" s="661"/>
      <c r="R16" s="661"/>
      <c r="S16" s="661"/>
      <c r="T16" s="661"/>
      <c r="U16" s="661"/>
      <c r="V16" s="661"/>
      <c r="W16" s="661"/>
      <c r="X16" s="661"/>
      <c r="Y16" s="661"/>
      <c r="Z16" s="661"/>
      <c r="AA16" s="661"/>
      <c r="AB16" s="661"/>
      <c r="AC16" s="662"/>
      <c r="AD16" s="645"/>
      <c r="AE16" s="646"/>
      <c r="AF16" s="646"/>
      <c r="AG16" s="646"/>
      <c r="AH16" s="647"/>
      <c r="AI16" s="857"/>
      <c r="AJ16" s="858"/>
      <c r="AK16" s="858"/>
      <c r="AL16" s="858"/>
      <c r="AM16" s="858"/>
      <c r="AN16" s="858"/>
      <c r="AO16" s="858"/>
      <c r="AP16" s="858"/>
      <c r="AQ16" s="858"/>
      <c r="AR16" s="858"/>
      <c r="AS16" s="858"/>
      <c r="AT16" s="859"/>
      <c r="AU16" s="666"/>
      <c r="AV16" s="667"/>
      <c r="AW16" s="596"/>
      <c r="AX16" s="597"/>
      <c r="AY16" s="597"/>
      <c r="AZ16" s="653"/>
      <c r="BA16" s="654"/>
      <c r="BB16" s="13"/>
      <c r="BC16" s="14"/>
      <c r="BD16" s="14"/>
      <c r="BE16" s="14"/>
      <c r="BF16" s="14"/>
      <c r="BG16" s="14"/>
      <c r="BH16" s="14"/>
      <c r="BI16" s="14"/>
      <c r="BJ16" s="14"/>
      <c r="BK16" s="14"/>
      <c r="BL16" s="14"/>
      <c r="BM16" s="14"/>
      <c r="BN16" s="14"/>
    </row>
    <row r="17" spans="1:75" ht="18" customHeight="1" x14ac:dyDescent="0.4">
      <c r="A17" s="1"/>
      <c r="B17" s="609"/>
      <c r="C17" s="610"/>
      <c r="D17" s="610"/>
      <c r="E17" s="610"/>
      <c r="F17" s="610"/>
      <c r="G17" s="611"/>
      <c r="H17" s="663"/>
      <c r="I17" s="661"/>
      <c r="J17" s="661"/>
      <c r="K17" s="661"/>
      <c r="L17" s="661"/>
      <c r="M17" s="661"/>
      <c r="N17" s="661"/>
      <c r="O17" s="661"/>
      <c r="P17" s="661"/>
      <c r="Q17" s="661"/>
      <c r="R17" s="661"/>
      <c r="S17" s="661"/>
      <c r="T17" s="661"/>
      <c r="U17" s="661"/>
      <c r="V17" s="661"/>
      <c r="W17" s="661"/>
      <c r="X17" s="661"/>
      <c r="Y17" s="661"/>
      <c r="Z17" s="661"/>
      <c r="AA17" s="661"/>
      <c r="AB17" s="661"/>
      <c r="AC17" s="662"/>
      <c r="AD17" s="844"/>
      <c r="AE17" s="845"/>
      <c r="AF17" s="845"/>
      <c r="AG17" s="845"/>
      <c r="AH17" s="846"/>
      <c r="AI17" s="860"/>
      <c r="AJ17" s="861"/>
      <c r="AK17" s="861"/>
      <c r="AL17" s="861"/>
      <c r="AM17" s="861"/>
      <c r="AN17" s="861"/>
      <c r="AO17" s="861"/>
      <c r="AP17" s="861"/>
      <c r="AQ17" s="861"/>
      <c r="AR17" s="861"/>
      <c r="AS17" s="861"/>
      <c r="AT17" s="862"/>
      <c r="AU17" s="668"/>
      <c r="AV17" s="669"/>
      <c r="AW17" s="598"/>
      <c r="AX17" s="599"/>
      <c r="AY17" s="599"/>
      <c r="AZ17" s="655"/>
      <c r="BA17" s="656"/>
      <c r="BB17" s="13"/>
      <c r="BC17" s="14"/>
      <c r="BD17" s="14"/>
      <c r="BE17" s="14"/>
      <c r="BF17" s="14"/>
      <c r="BG17" s="14"/>
      <c r="BH17" s="14"/>
      <c r="BI17" s="14"/>
      <c r="BJ17" s="14"/>
      <c r="BK17" s="14"/>
      <c r="BL17" s="14"/>
      <c r="BM17" s="14"/>
      <c r="BN17" s="14"/>
    </row>
    <row r="18" spans="1:75" ht="18" customHeight="1" x14ac:dyDescent="0.4">
      <c r="A18" s="1"/>
      <c r="B18" s="606" t="s">
        <v>99</v>
      </c>
      <c r="C18" s="607"/>
      <c r="D18" s="607"/>
      <c r="E18" s="607"/>
      <c r="F18" s="607"/>
      <c r="G18" s="608"/>
      <c r="H18" s="600" t="str">
        <f>IF(AW111&lt;&gt;0,"",MID('①基本情報・異動情報（学生入力用）'!F21,1,1))</f>
        <v/>
      </c>
      <c r="I18" s="601"/>
      <c r="J18" s="600" t="str">
        <f>IF(AW111&lt;&gt;0,"",MID('①基本情報・異動情報（学生入力用）'!F21,2,1))</f>
        <v/>
      </c>
      <c r="K18" s="601"/>
      <c r="L18" s="600" t="str">
        <f>IF(AW111&lt;&gt;0,"",MID('①基本情報・異動情報（学生入力用）'!F21,3,1))</f>
        <v/>
      </c>
      <c r="M18" s="601"/>
      <c r="N18" s="600" t="str">
        <f>IF(AW111&lt;&gt;0,"",MID('①基本情報・異動情報（学生入力用）'!F21,4,1))</f>
        <v/>
      </c>
      <c r="O18" s="601"/>
      <c r="P18" s="600" t="str">
        <f>IF(AW111&lt;&gt;0,"",MID('①基本情報・異動情報（学生入力用）'!F21,5,1))</f>
        <v/>
      </c>
      <c r="Q18" s="601"/>
      <c r="R18" s="600" t="str">
        <f>IF(AW111&lt;&gt;0,"",MID('①基本情報・異動情報（学生入力用）'!F21,6,1))</f>
        <v/>
      </c>
      <c r="S18" s="601"/>
      <c r="T18" s="600" t="str">
        <f>IF(AW111&lt;&gt;0,"",MID('①基本情報・異動情報（学生入力用）'!F21,7,1))</f>
        <v/>
      </c>
      <c r="U18" s="601"/>
      <c r="V18" s="600" t="str">
        <f>IF(AW111&lt;&gt;0,"",MID('①基本情報・異動情報（学生入力用）'!F21,8,1))</f>
        <v/>
      </c>
      <c r="W18" s="601"/>
      <c r="X18" s="600" t="str">
        <f>IF(AW111&lt;&gt;0,"",MID('①基本情報・異動情報（学生入力用）'!F21,9,1))</f>
        <v/>
      </c>
      <c r="Y18" s="601"/>
      <c r="Z18" s="600" t="str">
        <f>IF(AW111&lt;&gt;0,"",MID('①基本情報・異動情報（学生入力用）'!F21,10,1))</f>
        <v/>
      </c>
      <c r="AA18" s="601"/>
      <c r="AB18" s="600" t="str">
        <f>IF(AW111&lt;&gt;0,"",MID('①基本情報・異動情報（学生入力用）'!F21,11,1))</f>
        <v/>
      </c>
      <c r="AC18" s="601"/>
      <c r="AD18" s="645" t="s">
        <v>98</v>
      </c>
      <c r="AE18" s="646"/>
      <c r="AF18" s="646"/>
      <c r="AG18" s="646"/>
      <c r="AH18" s="647"/>
      <c r="AI18" s="622" t="s">
        <v>141</v>
      </c>
      <c r="AJ18" s="623"/>
      <c r="AK18" s="623"/>
      <c r="AL18" s="623"/>
      <c r="AM18" s="623"/>
      <c r="AN18" s="623"/>
      <c r="AO18" s="623"/>
      <c r="AP18" s="623"/>
      <c r="AQ18" s="623"/>
      <c r="AR18" s="623"/>
      <c r="AS18" s="623"/>
      <c r="AT18" s="623"/>
      <c r="AU18" s="623"/>
      <c r="AV18" s="623"/>
      <c r="AW18" s="623"/>
      <c r="AX18" s="623"/>
      <c r="AY18" s="623"/>
      <c r="AZ18" s="623"/>
      <c r="BA18" s="624"/>
      <c r="BB18" s="7"/>
      <c r="BC18" s="15"/>
      <c r="BD18" s="15"/>
      <c r="BE18" s="15"/>
      <c r="BF18" s="15"/>
      <c r="BG18" s="15"/>
      <c r="BH18" s="15"/>
      <c r="BI18" s="15"/>
      <c r="BJ18" s="15"/>
      <c r="BK18" s="15"/>
      <c r="BL18" s="15"/>
      <c r="BM18" s="15"/>
      <c r="BN18" s="15"/>
      <c r="BO18" s="15"/>
    </row>
    <row r="19" spans="1:75" ht="18" customHeight="1" x14ac:dyDescent="0.4">
      <c r="A19" s="1"/>
      <c r="B19" s="609"/>
      <c r="C19" s="610"/>
      <c r="D19" s="610"/>
      <c r="E19" s="610"/>
      <c r="F19" s="610"/>
      <c r="G19" s="611"/>
      <c r="H19" s="602"/>
      <c r="I19" s="603"/>
      <c r="J19" s="602"/>
      <c r="K19" s="603"/>
      <c r="L19" s="602"/>
      <c r="M19" s="603"/>
      <c r="N19" s="602"/>
      <c r="O19" s="603"/>
      <c r="P19" s="602"/>
      <c r="Q19" s="603"/>
      <c r="R19" s="602"/>
      <c r="S19" s="603"/>
      <c r="T19" s="602"/>
      <c r="U19" s="603"/>
      <c r="V19" s="602"/>
      <c r="W19" s="603"/>
      <c r="X19" s="602"/>
      <c r="Y19" s="603"/>
      <c r="Z19" s="602"/>
      <c r="AA19" s="603"/>
      <c r="AB19" s="602"/>
      <c r="AC19" s="603"/>
      <c r="AD19" s="645"/>
      <c r="AE19" s="646"/>
      <c r="AF19" s="646"/>
      <c r="AG19" s="646"/>
      <c r="AH19" s="647"/>
      <c r="AI19" s="875"/>
      <c r="AJ19" s="876"/>
      <c r="AK19" s="876"/>
      <c r="AL19" s="876"/>
      <c r="AM19" s="876"/>
      <c r="AN19" s="876"/>
      <c r="AO19" s="876"/>
      <c r="AP19" s="876"/>
      <c r="AQ19" s="876"/>
      <c r="AR19" s="876"/>
      <c r="AS19" s="876"/>
      <c r="AT19" s="876"/>
      <c r="AU19" s="876"/>
      <c r="AV19" s="876"/>
      <c r="AW19" s="876"/>
      <c r="AX19" s="876"/>
      <c r="AY19" s="876"/>
      <c r="AZ19" s="876"/>
      <c r="BA19" s="877"/>
      <c r="BB19" s="7"/>
      <c r="BC19" s="15"/>
      <c r="BD19" s="15"/>
      <c r="BE19" s="15"/>
      <c r="BF19" s="15"/>
      <c r="BG19" s="15"/>
      <c r="BH19" s="15"/>
      <c r="BI19" s="15"/>
      <c r="BJ19" s="15"/>
      <c r="BK19" s="15"/>
      <c r="BL19" s="15"/>
      <c r="BM19" s="15"/>
      <c r="BN19" s="15"/>
      <c r="BO19" s="15"/>
    </row>
    <row r="20" spans="1:75" ht="18" customHeight="1" x14ac:dyDescent="0.4">
      <c r="A20" s="1"/>
      <c r="B20" s="609"/>
      <c r="C20" s="610"/>
      <c r="D20" s="610"/>
      <c r="E20" s="610"/>
      <c r="F20" s="610"/>
      <c r="G20" s="611"/>
      <c r="H20" s="602"/>
      <c r="I20" s="603"/>
      <c r="J20" s="602"/>
      <c r="K20" s="603"/>
      <c r="L20" s="602"/>
      <c r="M20" s="603"/>
      <c r="N20" s="602"/>
      <c r="O20" s="603"/>
      <c r="P20" s="602"/>
      <c r="Q20" s="603"/>
      <c r="R20" s="602"/>
      <c r="S20" s="603"/>
      <c r="T20" s="602"/>
      <c r="U20" s="603"/>
      <c r="V20" s="602"/>
      <c r="W20" s="603"/>
      <c r="X20" s="602"/>
      <c r="Y20" s="603"/>
      <c r="Z20" s="602"/>
      <c r="AA20" s="603"/>
      <c r="AB20" s="602"/>
      <c r="AC20" s="603"/>
      <c r="AD20" s="645"/>
      <c r="AE20" s="646"/>
      <c r="AF20" s="646"/>
      <c r="AG20" s="646"/>
      <c r="AH20" s="647"/>
      <c r="AI20" s="875"/>
      <c r="AJ20" s="876"/>
      <c r="AK20" s="876"/>
      <c r="AL20" s="876"/>
      <c r="AM20" s="876"/>
      <c r="AN20" s="876"/>
      <c r="AO20" s="876"/>
      <c r="AP20" s="876"/>
      <c r="AQ20" s="876"/>
      <c r="AR20" s="876"/>
      <c r="AS20" s="876"/>
      <c r="AT20" s="876"/>
      <c r="AU20" s="876"/>
      <c r="AV20" s="876"/>
      <c r="AW20" s="876"/>
      <c r="AX20" s="876"/>
      <c r="AY20" s="876"/>
      <c r="AZ20" s="876"/>
      <c r="BA20" s="877"/>
      <c r="BB20" s="7"/>
      <c r="BC20" s="15"/>
      <c r="BD20" s="15"/>
      <c r="BE20" s="15"/>
      <c r="BF20" s="15"/>
      <c r="BG20" s="15"/>
      <c r="BH20" s="15"/>
      <c r="BI20" s="15"/>
      <c r="BJ20" s="15"/>
      <c r="BK20" s="15"/>
      <c r="BL20" s="15"/>
      <c r="BM20" s="15"/>
      <c r="BN20" s="15"/>
      <c r="BO20" s="15"/>
    </row>
    <row r="21" spans="1:75" ht="18" customHeight="1" thickBot="1" x14ac:dyDescent="0.45">
      <c r="A21" s="1"/>
      <c r="B21" s="612"/>
      <c r="C21" s="613"/>
      <c r="D21" s="613"/>
      <c r="E21" s="613"/>
      <c r="F21" s="613"/>
      <c r="G21" s="614"/>
      <c r="H21" s="604"/>
      <c r="I21" s="605"/>
      <c r="J21" s="604"/>
      <c r="K21" s="605"/>
      <c r="L21" s="604"/>
      <c r="M21" s="605"/>
      <c r="N21" s="604"/>
      <c r="O21" s="605"/>
      <c r="P21" s="604"/>
      <c r="Q21" s="605"/>
      <c r="R21" s="604"/>
      <c r="S21" s="605"/>
      <c r="T21" s="604"/>
      <c r="U21" s="605"/>
      <c r="V21" s="604"/>
      <c r="W21" s="605"/>
      <c r="X21" s="604"/>
      <c r="Y21" s="605"/>
      <c r="Z21" s="604"/>
      <c r="AA21" s="605"/>
      <c r="AB21" s="604"/>
      <c r="AC21" s="605"/>
      <c r="AD21" s="648"/>
      <c r="AE21" s="649"/>
      <c r="AF21" s="649"/>
      <c r="AG21" s="649"/>
      <c r="AH21" s="650"/>
      <c r="AI21" s="878"/>
      <c r="AJ21" s="879"/>
      <c r="AK21" s="879"/>
      <c r="AL21" s="879"/>
      <c r="AM21" s="879"/>
      <c r="AN21" s="879"/>
      <c r="AO21" s="879"/>
      <c r="AP21" s="879"/>
      <c r="AQ21" s="879"/>
      <c r="AR21" s="879"/>
      <c r="AS21" s="879"/>
      <c r="AT21" s="879"/>
      <c r="AU21" s="879"/>
      <c r="AV21" s="879"/>
      <c r="AW21" s="879"/>
      <c r="AX21" s="879"/>
      <c r="AY21" s="879"/>
      <c r="AZ21" s="879"/>
      <c r="BA21" s="880"/>
      <c r="BB21" s="7"/>
      <c r="BC21" s="15"/>
      <c r="BD21" s="15"/>
      <c r="BE21" s="15"/>
      <c r="BF21" s="15"/>
      <c r="BG21" s="15"/>
      <c r="BH21" s="15"/>
      <c r="BI21" s="15"/>
      <c r="BJ21" s="15"/>
      <c r="BK21" s="15"/>
      <c r="BL21" s="15"/>
      <c r="BM21" s="15"/>
      <c r="BN21" s="15"/>
      <c r="BO21" s="15"/>
    </row>
    <row r="22" spans="1:75" ht="18" customHeight="1" x14ac:dyDescent="0.4">
      <c r="A22" s="1"/>
      <c r="B22" s="584" t="s">
        <v>12</v>
      </c>
      <c r="C22" s="584"/>
      <c r="D22" s="584"/>
      <c r="E22" s="584"/>
      <c r="F22" s="584"/>
      <c r="G22" s="584"/>
      <c r="H22" s="584"/>
      <c r="I22" s="584"/>
      <c r="J22" s="584"/>
      <c r="K22" s="584"/>
      <c r="L22" s="584"/>
      <c r="M22" s="584"/>
      <c r="N22" s="584"/>
      <c r="O22" s="584"/>
      <c r="P22" s="584"/>
      <c r="Q22" s="16"/>
      <c r="R22" s="16"/>
      <c r="S22" s="16"/>
      <c r="T22" s="16"/>
      <c r="U22" s="16"/>
      <c r="V22" s="16"/>
      <c r="W22" s="16"/>
      <c r="X22" s="16"/>
      <c r="Y22" s="16"/>
      <c r="Z22" s="16"/>
      <c r="AA22" s="16"/>
      <c r="AB22" s="16"/>
      <c r="AC22" s="17"/>
      <c r="AD22" s="18"/>
      <c r="AE22" s="18"/>
      <c r="AF22" s="18"/>
      <c r="AP22" s="17"/>
      <c r="AQ22" s="17"/>
      <c r="AR22" s="17"/>
      <c r="AS22" s="17"/>
      <c r="AT22" s="17"/>
      <c r="AU22" s="17"/>
      <c r="AV22" s="17"/>
      <c r="AW22" s="17"/>
      <c r="AX22" s="17"/>
      <c r="AY22" s="17"/>
      <c r="AZ22" s="17"/>
      <c r="BA22" s="18"/>
      <c r="BB22" s="7"/>
      <c r="BC22" s="15"/>
      <c r="BD22" s="15"/>
      <c r="BE22" s="15"/>
      <c r="BF22" s="15"/>
      <c r="BG22" s="15"/>
      <c r="BH22" s="15"/>
      <c r="BI22" s="15"/>
      <c r="BJ22" s="15"/>
      <c r="BK22" s="15"/>
      <c r="BL22" s="15"/>
      <c r="BM22" s="15"/>
      <c r="BN22" s="15"/>
      <c r="BO22" s="15"/>
    </row>
    <row r="23" spans="1:75" ht="18" customHeight="1" x14ac:dyDescent="0.4">
      <c r="A23" s="1"/>
      <c r="B23" s="584"/>
      <c r="C23" s="584"/>
      <c r="D23" s="584"/>
      <c r="E23" s="584"/>
      <c r="F23" s="584"/>
      <c r="G23" s="584"/>
      <c r="H23" s="584"/>
      <c r="I23" s="584"/>
      <c r="J23" s="584"/>
      <c r="K23" s="584"/>
      <c r="L23" s="584"/>
      <c r="M23" s="584"/>
      <c r="N23" s="584"/>
      <c r="O23" s="584"/>
      <c r="P23" s="584"/>
      <c r="Q23" s="16"/>
      <c r="R23" s="16"/>
      <c r="S23" s="16"/>
      <c r="T23" s="16"/>
      <c r="U23" s="16"/>
      <c r="V23" s="16"/>
      <c r="W23" s="16"/>
      <c r="X23" s="16"/>
      <c r="Y23" s="16"/>
      <c r="Z23" s="16"/>
      <c r="AA23" s="16"/>
      <c r="AB23" s="16"/>
      <c r="AC23" s="17"/>
      <c r="AD23" s="18"/>
      <c r="AE23" s="18"/>
      <c r="AF23" s="18"/>
      <c r="AP23" s="17"/>
      <c r="AQ23" s="17"/>
      <c r="AR23" s="17"/>
      <c r="AS23" s="17"/>
      <c r="AT23" s="17"/>
      <c r="AU23" s="17"/>
      <c r="AV23" s="17"/>
      <c r="AW23" s="17"/>
      <c r="AX23" s="17"/>
      <c r="AY23" s="17"/>
      <c r="AZ23" s="17"/>
      <c r="BA23" s="18"/>
      <c r="BB23" s="7"/>
      <c r="BC23" s="15"/>
      <c r="BD23" s="15"/>
      <c r="BE23" s="15"/>
      <c r="BF23" s="15"/>
      <c r="BG23" s="15"/>
      <c r="BH23" s="15"/>
      <c r="BI23" s="15"/>
      <c r="BJ23" s="15"/>
      <c r="BK23" s="15"/>
      <c r="BL23" s="15"/>
      <c r="BM23" s="15"/>
      <c r="BN23" s="15"/>
      <c r="BO23" s="15"/>
    </row>
    <row r="24" spans="1:75" ht="18" customHeight="1" thickBot="1" x14ac:dyDescent="0.45">
      <c r="A24" s="1"/>
      <c r="B24" s="823" t="s">
        <v>112</v>
      </c>
      <c r="C24" s="823"/>
      <c r="D24" s="823"/>
      <c r="E24" s="823"/>
      <c r="F24" s="823"/>
      <c r="G24" s="823"/>
      <c r="H24" s="823"/>
      <c r="I24" s="823"/>
      <c r="J24" s="823"/>
      <c r="K24" s="823"/>
      <c r="L24" s="823"/>
      <c r="M24" s="823"/>
      <c r="N24" s="823"/>
      <c r="O24" s="823"/>
      <c r="P24" s="823"/>
      <c r="Q24" s="823"/>
      <c r="R24" s="823"/>
      <c r="S24" s="823"/>
      <c r="T24" s="823"/>
      <c r="U24" s="823"/>
      <c r="V24" s="823"/>
      <c r="W24" s="823"/>
      <c r="X24" s="823"/>
      <c r="Y24" s="823"/>
      <c r="Z24" s="823"/>
      <c r="AA24" s="823"/>
      <c r="AB24" s="823"/>
      <c r="AC24" s="823"/>
      <c r="AD24" s="823"/>
      <c r="AE24" s="823"/>
      <c r="AF24" s="823"/>
      <c r="AG24" s="823"/>
      <c r="AH24" s="823"/>
      <c r="AI24" s="823"/>
      <c r="AJ24" s="823"/>
      <c r="AK24" s="823"/>
      <c r="AL24" s="823"/>
      <c r="AM24" s="823"/>
      <c r="AN24" s="823"/>
      <c r="AO24" s="823"/>
      <c r="AP24" s="823"/>
      <c r="AQ24" s="823"/>
      <c r="AR24" s="823"/>
      <c r="AS24" s="823"/>
      <c r="AT24" s="823"/>
      <c r="AU24" s="823"/>
      <c r="AV24" s="823"/>
      <c r="AW24" s="823"/>
      <c r="AX24" s="823"/>
      <c r="AY24" s="823"/>
      <c r="AZ24" s="823"/>
      <c r="BA24" s="823"/>
      <c r="BB24" s="7"/>
      <c r="BC24" s="15"/>
      <c r="BD24" s="15"/>
      <c r="BE24" s="15"/>
      <c r="BF24" s="15"/>
      <c r="BG24" s="15"/>
      <c r="BH24" s="15"/>
      <c r="BI24" s="15"/>
      <c r="BJ24" s="15"/>
      <c r="BK24" s="15"/>
      <c r="BL24" s="15"/>
      <c r="BM24" s="15"/>
      <c r="BN24" s="15"/>
      <c r="BO24" s="15"/>
    </row>
    <row r="25" spans="1:75" ht="9" customHeight="1" thickBot="1" x14ac:dyDescent="0.45">
      <c r="A25" s="1"/>
      <c r="B25" s="824" t="s">
        <v>13</v>
      </c>
      <c r="C25" s="825"/>
      <c r="D25" s="825"/>
      <c r="E25" s="825"/>
      <c r="F25" s="825"/>
      <c r="G25" s="186"/>
      <c r="H25" s="830" t="s">
        <v>140</v>
      </c>
      <c r="I25" s="831"/>
      <c r="J25" s="831"/>
      <c r="K25" s="831"/>
      <c r="L25" s="831"/>
      <c r="M25" s="831"/>
      <c r="N25" s="831"/>
      <c r="O25" s="831"/>
      <c r="P25" s="831"/>
      <c r="Q25" s="831"/>
      <c r="R25" s="831"/>
      <c r="S25" s="831"/>
      <c r="T25" s="831"/>
      <c r="U25" s="831"/>
      <c r="V25" s="831"/>
      <c r="W25" s="831"/>
      <c r="X25" s="831"/>
      <c r="Y25" s="831"/>
      <c r="Z25" s="831"/>
      <c r="AA25" s="832"/>
      <c r="AB25" s="19"/>
      <c r="AC25" s="537" t="s">
        <v>15</v>
      </c>
      <c r="AD25" s="538"/>
      <c r="AE25" s="539"/>
      <c r="AF25" s="546" t="s">
        <v>16</v>
      </c>
      <c r="AG25" s="539"/>
      <c r="AH25" s="869" t="s">
        <v>17</v>
      </c>
      <c r="AI25" s="870"/>
      <c r="AJ25" s="870"/>
      <c r="AK25" s="870"/>
      <c r="AL25" s="871"/>
      <c r="AM25" s="786" t="str">
        <f>IF(OR('②異動情報・学校情報・機構に送付が必要な場合（学校入力用）'!AC24="",AW111&lt;&gt;0,T48="✔"),"",'②異動情報・学校情報・機構に送付が必要な場合（学校入力用）'!AC24)</f>
        <v/>
      </c>
      <c r="AN25" s="787"/>
      <c r="AO25" s="787"/>
      <c r="AP25" s="787"/>
      <c r="AQ25" s="787"/>
      <c r="AR25" s="787"/>
      <c r="AS25" s="787"/>
      <c r="AT25" s="787"/>
      <c r="AU25" s="787"/>
      <c r="AV25" s="787"/>
      <c r="AW25" s="787"/>
      <c r="AX25" s="787"/>
      <c r="AY25" s="787"/>
      <c r="AZ25" s="787"/>
      <c r="BA25" s="788"/>
      <c r="BB25" s="7"/>
      <c r="BC25" s="15"/>
      <c r="BD25" s="15"/>
      <c r="BE25" s="15"/>
      <c r="BF25" s="15"/>
      <c r="BG25" s="15"/>
      <c r="BH25" s="15"/>
      <c r="BI25" s="15"/>
      <c r="BJ25" s="15"/>
      <c r="BK25" s="15"/>
      <c r="BL25" s="15"/>
      <c r="BM25" s="15"/>
      <c r="BN25" s="15"/>
      <c r="BO25" s="15"/>
      <c r="BU25" s="670">
        <f>H26</f>
        <v>0</v>
      </c>
      <c r="BV25" s="679" t="s">
        <v>100</v>
      </c>
      <c r="BW25" s="680"/>
    </row>
    <row r="26" spans="1:75" ht="9" customHeight="1" x14ac:dyDescent="0.4">
      <c r="A26" s="1"/>
      <c r="B26" s="826"/>
      <c r="C26" s="827"/>
      <c r="D26" s="827"/>
      <c r="E26" s="827"/>
      <c r="F26" s="827"/>
      <c r="G26" s="187"/>
      <c r="H26" s="833"/>
      <c r="I26" s="833"/>
      <c r="J26" s="833"/>
      <c r="K26" s="833"/>
      <c r="L26" s="833"/>
      <c r="M26" s="833"/>
      <c r="N26" s="833"/>
      <c r="O26" s="833"/>
      <c r="P26" s="833"/>
      <c r="Q26" s="833"/>
      <c r="R26" s="833"/>
      <c r="S26" s="833"/>
      <c r="T26" s="833"/>
      <c r="U26" s="833"/>
      <c r="V26" s="833"/>
      <c r="W26" s="833"/>
      <c r="X26" s="833"/>
      <c r="Y26" s="833"/>
      <c r="Z26" s="833"/>
      <c r="AA26" s="834"/>
      <c r="AB26" s="19"/>
      <c r="AC26" s="540"/>
      <c r="AD26" s="541"/>
      <c r="AE26" s="542"/>
      <c r="AF26" s="547"/>
      <c r="AG26" s="542"/>
      <c r="AH26" s="552"/>
      <c r="AI26" s="553"/>
      <c r="AJ26" s="553"/>
      <c r="AK26" s="553"/>
      <c r="AL26" s="707"/>
      <c r="AM26" s="789"/>
      <c r="AN26" s="790"/>
      <c r="AO26" s="790"/>
      <c r="AP26" s="790"/>
      <c r="AQ26" s="790"/>
      <c r="AR26" s="790"/>
      <c r="AS26" s="790"/>
      <c r="AT26" s="790"/>
      <c r="AU26" s="790"/>
      <c r="AV26" s="790"/>
      <c r="AW26" s="790"/>
      <c r="AX26" s="790"/>
      <c r="AY26" s="790"/>
      <c r="AZ26" s="790"/>
      <c r="BA26" s="791"/>
      <c r="BB26" s="7"/>
      <c r="BC26" s="15"/>
      <c r="BD26" s="15"/>
      <c r="BE26" s="15"/>
      <c r="BF26" s="528">
        <f>IF(H26="",0,1)</f>
        <v>0</v>
      </c>
      <c r="BG26" s="15"/>
      <c r="BH26" s="528" t="e">
        <f>IF(#REF!="",0,2)</f>
        <v>#REF!</v>
      </c>
      <c r="BI26" s="15"/>
      <c r="BJ26" s="15"/>
      <c r="BK26" s="15"/>
      <c r="BL26" s="15"/>
      <c r="BM26" s="15"/>
      <c r="BN26" s="15"/>
      <c r="BO26" s="15"/>
      <c r="BU26" s="671"/>
      <c r="BV26" s="679"/>
      <c r="BW26" s="680"/>
    </row>
    <row r="27" spans="1:75" ht="9" customHeight="1" x14ac:dyDescent="0.4">
      <c r="A27" s="1"/>
      <c r="B27" s="826"/>
      <c r="C27" s="827"/>
      <c r="D27" s="827"/>
      <c r="E27" s="827"/>
      <c r="F27" s="827"/>
      <c r="G27" s="187"/>
      <c r="H27" s="833"/>
      <c r="I27" s="833"/>
      <c r="J27" s="833"/>
      <c r="K27" s="833"/>
      <c r="L27" s="833"/>
      <c r="M27" s="833"/>
      <c r="N27" s="833"/>
      <c r="O27" s="833"/>
      <c r="P27" s="833"/>
      <c r="Q27" s="833"/>
      <c r="R27" s="833"/>
      <c r="S27" s="833"/>
      <c r="T27" s="833"/>
      <c r="U27" s="833"/>
      <c r="V27" s="833"/>
      <c r="W27" s="833"/>
      <c r="X27" s="833"/>
      <c r="Y27" s="833"/>
      <c r="Z27" s="833"/>
      <c r="AA27" s="834"/>
      <c r="AB27" s="19"/>
      <c r="AC27" s="540"/>
      <c r="AD27" s="541"/>
      <c r="AE27" s="542"/>
      <c r="AF27" s="547"/>
      <c r="AG27" s="542"/>
      <c r="AH27" s="552"/>
      <c r="AI27" s="553"/>
      <c r="AJ27" s="553"/>
      <c r="AK27" s="553"/>
      <c r="AL27" s="707"/>
      <c r="AM27" s="789"/>
      <c r="AN27" s="790"/>
      <c r="AO27" s="790"/>
      <c r="AP27" s="790"/>
      <c r="AQ27" s="790"/>
      <c r="AR27" s="790"/>
      <c r="AS27" s="790"/>
      <c r="AT27" s="790"/>
      <c r="AU27" s="790"/>
      <c r="AV27" s="790"/>
      <c r="AW27" s="790"/>
      <c r="AX27" s="790"/>
      <c r="AY27" s="790"/>
      <c r="AZ27" s="790"/>
      <c r="BA27" s="791"/>
      <c r="BB27" s="7"/>
      <c r="BC27" s="15"/>
      <c r="BD27" s="15"/>
      <c r="BE27" s="15"/>
      <c r="BF27" s="529"/>
      <c r="BG27" s="15"/>
      <c r="BH27" s="529"/>
      <c r="BI27" s="15"/>
      <c r="BJ27" s="15"/>
      <c r="BK27" s="15"/>
      <c r="BL27" s="15"/>
      <c r="BM27" s="15"/>
      <c r="BN27" s="15"/>
      <c r="BO27" s="15"/>
      <c r="BU27" s="671"/>
      <c r="BV27" s="679"/>
      <c r="BW27" s="680"/>
    </row>
    <row r="28" spans="1:75" ht="9" customHeight="1" x14ac:dyDescent="0.4">
      <c r="A28" s="1"/>
      <c r="B28" s="826"/>
      <c r="C28" s="827"/>
      <c r="D28" s="827"/>
      <c r="E28" s="827"/>
      <c r="F28" s="827"/>
      <c r="G28" s="187"/>
      <c r="H28" s="833"/>
      <c r="I28" s="833"/>
      <c r="J28" s="833"/>
      <c r="K28" s="833"/>
      <c r="L28" s="833"/>
      <c r="M28" s="833"/>
      <c r="N28" s="833"/>
      <c r="O28" s="833"/>
      <c r="P28" s="833"/>
      <c r="Q28" s="833"/>
      <c r="R28" s="833"/>
      <c r="S28" s="833"/>
      <c r="T28" s="833"/>
      <c r="U28" s="833"/>
      <c r="V28" s="833"/>
      <c r="W28" s="833"/>
      <c r="X28" s="833"/>
      <c r="Y28" s="833"/>
      <c r="Z28" s="833"/>
      <c r="AA28" s="834"/>
      <c r="AB28" s="19"/>
      <c r="AC28" s="540"/>
      <c r="AD28" s="541"/>
      <c r="AE28" s="542"/>
      <c r="AF28" s="547"/>
      <c r="AG28" s="542"/>
      <c r="AH28" s="552"/>
      <c r="AI28" s="553"/>
      <c r="AJ28" s="553"/>
      <c r="AK28" s="553"/>
      <c r="AL28" s="707"/>
      <c r="AM28" s="789"/>
      <c r="AN28" s="790"/>
      <c r="AO28" s="790"/>
      <c r="AP28" s="790"/>
      <c r="AQ28" s="790"/>
      <c r="AR28" s="790"/>
      <c r="AS28" s="790"/>
      <c r="AT28" s="790"/>
      <c r="AU28" s="790"/>
      <c r="AV28" s="790"/>
      <c r="AW28" s="790"/>
      <c r="AX28" s="790"/>
      <c r="AY28" s="790"/>
      <c r="AZ28" s="790"/>
      <c r="BA28" s="791"/>
      <c r="BB28" s="7"/>
      <c r="BC28" s="15"/>
      <c r="BD28" s="15"/>
      <c r="BE28" s="15"/>
      <c r="BF28" s="529"/>
      <c r="BG28" s="15"/>
      <c r="BH28" s="529"/>
      <c r="BI28" s="15"/>
      <c r="BJ28" s="15"/>
      <c r="BK28" s="15"/>
      <c r="BL28" s="15"/>
      <c r="BM28" s="15"/>
      <c r="BN28" s="15"/>
      <c r="BO28" s="15"/>
      <c r="BU28" s="671"/>
      <c r="BV28" s="679"/>
      <c r="BW28" s="680"/>
    </row>
    <row r="29" spans="1:75" ht="9" customHeight="1" thickBot="1" x14ac:dyDescent="0.45">
      <c r="A29" s="1"/>
      <c r="B29" s="828"/>
      <c r="C29" s="829"/>
      <c r="D29" s="829"/>
      <c r="E29" s="829"/>
      <c r="F29" s="829"/>
      <c r="G29" s="188"/>
      <c r="H29" s="833"/>
      <c r="I29" s="833"/>
      <c r="J29" s="833"/>
      <c r="K29" s="833"/>
      <c r="L29" s="833"/>
      <c r="M29" s="833"/>
      <c r="N29" s="833"/>
      <c r="O29" s="833"/>
      <c r="P29" s="833"/>
      <c r="Q29" s="833"/>
      <c r="R29" s="833"/>
      <c r="S29" s="833"/>
      <c r="T29" s="833"/>
      <c r="U29" s="833"/>
      <c r="V29" s="833"/>
      <c r="W29" s="833"/>
      <c r="X29" s="833"/>
      <c r="Y29" s="833"/>
      <c r="Z29" s="833"/>
      <c r="AA29" s="834"/>
      <c r="AB29" s="20"/>
      <c r="AC29" s="540"/>
      <c r="AD29" s="541"/>
      <c r="AE29" s="542"/>
      <c r="AF29" s="547"/>
      <c r="AG29" s="542"/>
      <c r="AH29" s="714"/>
      <c r="AI29" s="715"/>
      <c r="AJ29" s="715"/>
      <c r="AK29" s="715"/>
      <c r="AL29" s="716"/>
      <c r="AM29" s="792"/>
      <c r="AN29" s="793"/>
      <c r="AO29" s="793"/>
      <c r="AP29" s="793"/>
      <c r="AQ29" s="793"/>
      <c r="AR29" s="793"/>
      <c r="AS29" s="793"/>
      <c r="AT29" s="793"/>
      <c r="AU29" s="793"/>
      <c r="AV29" s="793"/>
      <c r="AW29" s="793"/>
      <c r="AX29" s="793"/>
      <c r="AY29" s="793"/>
      <c r="AZ29" s="793"/>
      <c r="BA29" s="794"/>
      <c r="BB29" s="7"/>
      <c r="BC29" s="15"/>
      <c r="BD29" s="15"/>
      <c r="BE29" s="15"/>
      <c r="BF29" s="530"/>
      <c r="BG29" s="15"/>
      <c r="BH29" s="530"/>
      <c r="BI29" s="15"/>
      <c r="BJ29" s="15"/>
      <c r="BK29" s="15"/>
      <c r="BL29" s="15"/>
      <c r="BM29" s="15"/>
      <c r="BN29" s="15"/>
      <c r="BO29" s="15"/>
      <c r="BU29" s="672"/>
      <c r="BV29" s="679"/>
      <c r="BW29" s="680"/>
    </row>
    <row r="30" spans="1:75" ht="9" customHeight="1" x14ac:dyDescent="0.15">
      <c r="A30" s="1"/>
      <c r="B30" s="766" t="s">
        <v>14</v>
      </c>
      <c r="C30" s="767"/>
      <c r="D30" s="767"/>
      <c r="E30" s="767"/>
      <c r="F30" s="768"/>
      <c r="G30" s="847" t="s">
        <v>110</v>
      </c>
      <c r="H30" s="848"/>
      <c r="I30" s="848"/>
      <c r="J30" s="848"/>
      <c r="K30" s="848"/>
      <c r="L30" s="848"/>
      <c r="M30" s="848"/>
      <c r="N30" s="21"/>
      <c r="O30" s="21"/>
      <c r="P30" s="21"/>
      <c r="Q30" s="21"/>
      <c r="R30" s="21"/>
      <c r="S30" s="21"/>
      <c r="T30" s="21"/>
      <c r="U30" s="21"/>
      <c r="V30" s="21"/>
      <c r="W30" s="21"/>
      <c r="X30" s="21"/>
      <c r="Y30" s="21"/>
      <c r="Z30" s="176"/>
      <c r="AA30" s="177"/>
      <c r="AB30" s="20"/>
      <c r="AC30" s="540"/>
      <c r="AD30" s="541"/>
      <c r="AE30" s="542"/>
      <c r="AF30" s="547"/>
      <c r="AG30" s="542"/>
      <c r="AH30" s="704" t="s">
        <v>173</v>
      </c>
      <c r="AI30" s="705"/>
      <c r="AJ30" s="705"/>
      <c r="AK30" s="705"/>
      <c r="AL30" s="706"/>
      <c r="AM30" s="165"/>
      <c r="AN30" s="165"/>
      <c r="AO30" s="204"/>
      <c r="AP30" s="168"/>
      <c r="AQ30" s="168"/>
      <c r="AR30" s="168"/>
      <c r="AS30" s="168"/>
      <c r="AT30" s="169"/>
      <c r="AU30" s="168"/>
      <c r="AV30" s="168"/>
      <c r="AW30" s="169"/>
      <c r="AX30" s="168"/>
      <c r="AY30" s="168"/>
      <c r="AZ30" s="170"/>
      <c r="BA30" s="171"/>
      <c r="BB30" s="7"/>
      <c r="BC30" s="15"/>
      <c r="BF30" s="696">
        <f>'①基本情報・異動情報（学生入力用）'!AA7</f>
        <v>0</v>
      </c>
      <c r="BG30" s="700">
        <f>YEAR(BF30)</f>
        <v>1900</v>
      </c>
      <c r="BH30" s="700">
        <f>MONTH(BF30)</f>
        <v>1</v>
      </c>
      <c r="BK30" s="15"/>
      <c r="BL30" s="15"/>
      <c r="BM30" s="15"/>
      <c r="BN30" s="15"/>
      <c r="BO30" s="15"/>
      <c r="BU30" s="670" t="e">
        <f>#REF!</f>
        <v>#REF!</v>
      </c>
      <c r="BV30" s="679" t="s">
        <v>101</v>
      </c>
      <c r="BW30" s="680"/>
    </row>
    <row r="31" spans="1:75" ht="9" customHeight="1" x14ac:dyDescent="0.4">
      <c r="A31" s="1"/>
      <c r="B31" s="769"/>
      <c r="C31" s="770"/>
      <c r="D31" s="770"/>
      <c r="E31" s="770"/>
      <c r="F31" s="771"/>
      <c r="G31" s="559"/>
      <c r="H31" s="560"/>
      <c r="I31" s="560"/>
      <c r="J31" s="560"/>
      <c r="K31" s="560"/>
      <c r="L31" s="560"/>
      <c r="M31" s="560"/>
      <c r="N31" s="9"/>
      <c r="O31" s="9"/>
      <c r="P31" s="9"/>
      <c r="Q31" s="9"/>
      <c r="R31" s="9"/>
      <c r="S31" s="9"/>
      <c r="T31" s="9"/>
      <c r="U31" s="9"/>
      <c r="V31" s="9"/>
      <c r="W31" s="9"/>
      <c r="X31" s="9"/>
      <c r="Y31" s="9"/>
      <c r="Z31" s="9"/>
      <c r="AA31" s="172"/>
      <c r="AB31" s="20"/>
      <c r="AC31" s="540"/>
      <c r="AD31" s="541"/>
      <c r="AE31" s="542"/>
      <c r="AF31" s="547"/>
      <c r="AG31" s="542"/>
      <c r="AH31" s="552"/>
      <c r="AI31" s="553"/>
      <c r="AJ31" s="553"/>
      <c r="AK31" s="553"/>
      <c r="AL31" s="707"/>
      <c r="AM31" s="22"/>
      <c r="AN31" s="719" t="str">
        <f>IF(AND(O48="✔",AW111=0,'②異動情報・学校情報・機構に送付が必要な場合（学校入力用）'!AC28="海外留学支援制度"),"✔","")</f>
        <v/>
      </c>
      <c r="AO31" s="554" t="s">
        <v>109</v>
      </c>
      <c r="AP31" s="555"/>
      <c r="AQ31" s="555"/>
      <c r="AR31" s="555"/>
      <c r="AS31" s="555"/>
      <c r="AT31" s="555"/>
      <c r="AU31" s="555"/>
      <c r="AV31" s="555"/>
      <c r="AW31" s="555"/>
      <c r="AX31" s="555"/>
      <c r="AY31" s="10"/>
      <c r="AZ31" s="10"/>
      <c r="BA31" s="207"/>
      <c r="BB31" s="7"/>
      <c r="BC31" s="15"/>
      <c r="BF31" s="697"/>
      <c r="BG31" s="701"/>
      <c r="BH31" s="701"/>
      <c r="BK31" s="15"/>
      <c r="BL31" s="15"/>
      <c r="BM31" s="15"/>
      <c r="BN31" s="15"/>
      <c r="BO31" s="15"/>
      <c r="BU31" s="671"/>
      <c r="BV31" s="679"/>
      <c r="BW31" s="680"/>
    </row>
    <row r="32" spans="1:75" ht="9" customHeight="1" x14ac:dyDescent="0.4">
      <c r="A32" s="1"/>
      <c r="B32" s="769"/>
      <c r="C32" s="770"/>
      <c r="D32" s="770"/>
      <c r="E32" s="770"/>
      <c r="F32" s="771"/>
      <c r="G32" s="559"/>
      <c r="H32" s="560"/>
      <c r="I32" s="560"/>
      <c r="J32" s="560"/>
      <c r="K32" s="560"/>
      <c r="L32" s="560"/>
      <c r="M32" s="560"/>
      <c r="N32" s="9"/>
      <c r="O32" s="9"/>
      <c r="P32" s="9"/>
      <c r="Q32" s="9"/>
      <c r="R32" s="9"/>
      <c r="S32" s="9"/>
      <c r="T32" s="9"/>
      <c r="U32" s="9"/>
      <c r="V32" s="9"/>
      <c r="W32" s="9"/>
      <c r="X32" s="9"/>
      <c r="Y32" s="9"/>
      <c r="Z32" s="9"/>
      <c r="AA32" s="172"/>
      <c r="AB32" s="20"/>
      <c r="AC32" s="540"/>
      <c r="AD32" s="541"/>
      <c r="AE32" s="542"/>
      <c r="AF32" s="547"/>
      <c r="AG32" s="542"/>
      <c r="AH32" s="552"/>
      <c r="AI32" s="553"/>
      <c r="AJ32" s="553"/>
      <c r="AK32" s="553"/>
      <c r="AL32" s="707"/>
      <c r="AM32" s="22"/>
      <c r="AN32" s="720"/>
      <c r="AO32" s="554"/>
      <c r="AP32" s="555"/>
      <c r="AQ32" s="555"/>
      <c r="AR32" s="555"/>
      <c r="AS32" s="555"/>
      <c r="AT32" s="555"/>
      <c r="AU32" s="555"/>
      <c r="AV32" s="555"/>
      <c r="AW32" s="555"/>
      <c r="AX32" s="555"/>
      <c r="AY32" s="10"/>
      <c r="AZ32" s="10"/>
      <c r="BA32" s="207"/>
      <c r="BB32" s="7"/>
      <c r="BC32" s="15"/>
      <c r="BF32" s="697"/>
      <c r="BG32" s="701"/>
      <c r="BH32" s="701"/>
      <c r="BK32" s="15"/>
      <c r="BL32" s="15"/>
      <c r="BM32" s="15"/>
      <c r="BN32" s="15"/>
      <c r="BO32" s="15"/>
      <c r="BU32" s="671"/>
      <c r="BV32" s="679"/>
      <c r="BW32" s="680"/>
    </row>
    <row r="33" spans="1:75" ht="9" customHeight="1" x14ac:dyDescent="0.4">
      <c r="A33" s="1"/>
      <c r="B33" s="769"/>
      <c r="C33" s="770"/>
      <c r="D33" s="770"/>
      <c r="E33" s="770"/>
      <c r="F33" s="771"/>
      <c r="G33" s="559"/>
      <c r="H33" s="560"/>
      <c r="I33" s="560"/>
      <c r="J33" s="560"/>
      <c r="K33" s="560"/>
      <c r="L33" s="560"/>
      <c r="M33" s="560"/>
      <c r="N33" s="9"/>
      <c r="O33" s="9"/>
      <c r="P33" s="9"/>
      <c r="Q33" s="9"/>
      <c r="R33" s="9"/>
      <c r="S33" s="9"/>
      <c r="T33" s="9"/>
      <c r="U33" s="9"/>
      <c r="V33" s="9"/>
      <c r="W33" s="9"/>
      <c r="X33" s="9"/>
      <c r="Y33" s="9"/>
      <c r="Z33" s="9"/>
      <c r="AA33" s="172"/>
      <c r="AB33" s="20"/>
      <c r="AC33" s="540"/>
      <c r="AD33" s="541"/>
      <c r="AE33" s="542"/>
      <c r="AF33" s="547"/>
      <c r="AG33" s="542"/>
      <c r="AH33" s="552"/>
      <c r="AI33" s="553"/>
      <c r="AJ33" s="553"/>
      <c r="AK33" s="553"/>
      <c r="AL33" s="707"/>
      <c r="AM33" s="22"/>
      <c r="AN33" s="721"/>
      <c r="AO33" s="554"/>
      <c r="AP33" s="555"/>
      <c r="AQ33" s="555"/>
      <c r="AR33" s="555"/>
      <c r="AS33" s="555"/>
      <c r="AT33" s="555"/>
      <c r="AU33" s="555"/>
      <c r="AV33" s="555"/>
      <c r="AW33" s="555"/>
      <c r="AX33" s="555"/>
      <c r="AY33" s="10"/>
      <c r="AZ33" s="10"/>
      <c r="BA33" s="207"/>
      <c r="BB33" s="7"/>
      <c r="BC33" s="15"/>
      <c r="BF33" s="697"/>
      <c r="BG33" s="701"/>
      <c r="BH33" s="701"/>
      <c r="BK33" s="15"/>
      <c r="BL33" s="15"/>
      <c r="BM33" s="15"/>
      <c r="BN33" s="15"/>
      <c r="BO33" s="15"/>
      <c r="BU33" s="671"/>
      <c r="BV33" s="679"/>
      <c r="BW33" s="680"/>
    </row>
    <row r="34" spans="1:75" ht="9" customHeight="1" x14ac:dyDescent="0.15">
      <c r="A34" s="1"/>
      <c r="B34" s="769"/>
      <c r="C34" s="770"/>
      <c r="D34" s="770"/>
      <c r="E34" s="770"/>
      <c r="F34" s="771"/>
      <c r="G34" s="559"/>
      <c r="H34" s="560"/>
      <c r="I34" s="560"/>
      <c r="J34" s="560"/>
      <c r="K34" s="560"/>
      <c r="L34" s="560"/>
      <c r="M34" s="560"/>
      <c r="N34" s="9"/>
      <c r="O34" s="9"/>
      <c r="P34" s="9"/>
      <c r="Q34" s="9"/>
      <c r="R34" s="9"/>
      <c r="S34" s="9"/>
      <c r="T34" s="9"/>
      <c r="U34" s="9"/>
      <c r="V34" s="9"/>
      <c r="W34" s="9"/>
      <c r="X34" s="9"/>
      <c r="Y34" s="9"/>
      <c r="Z34" s="9"/>
      <c r="AA34" s="172"/>
      <c r="AB34" s="20"/>
      <c r="AC34" s="540"/>
      <c r="AD34" s="541"/>
      <c r="AE34" s="542"/>
      <c r="AF34" s="547"/>
      <c r="AG34" s="542"/>
      <c r="AH34" s="708"/>
      <c r="AI34" s="709"/>
      <c r="AJ34" s="709"/>
      <c r="AK34" s="709"/>
      <c r="AL34" s="710"/>
      <c r="AM34" s="206"/>
      <c r="AN34" s="206"/>
      <c r="AO34" s="205"/>
      <c r="AP34" s="26"/>
      <c r="AQ34" s="26"/>
      <c r="AR34" s="26"/>
      <c r="AS34" s="26"/>
      <c r="AT34" s="27"/>
      <c r="AU34" s="26"/>
      <c r="AV34" s="26"/>
      <c r="AW34" s="27"/>
      <c r="AX34" s="26"/>
      <c r="AY34" s="26"/>
      <c r="AZ34" s="28"/>
      <c r="BA34" s="29"/>
      <c r="BB34" s="7"/>
      <c r="BC34" s="15"/>
      <c r="BF34" s="697"/>
      <c r="BG34" s="701"/>
      <c r="BH34" s="701"/>
      <c r="BK34" s="15"/>
      <c r="BL34" s="15"/>
      <c r="BM34" s="15"/>
      <c r="BN34" s="15"/>
      <c r="BO34" s="15"/>
      <c r="BU34" s="671"/>
      <c r="BV34" s="679"/>
      <c r="BW34" s="680"/>
    </row>
    <row r="35" spans="1:75" ht="9" customHeight="1" x14ac:dyDescent="0.4">
      <c r="A35" s="1"/>
      <c r="B35" s="769"/>
      <c r="C35" s="770"/>
      <c r="D35" s="770"/>
      <c r="E35" s="770"/>
      <c r="F35" s="771"/>
      <c r="G35" s="559"/>
      <c r="H35" s="560"/>
      <c r="I35" s="560"/>
      <c r="J35" s="560"/>
      <c r="K35" s="560"/>
      <c r="L35" s="560"/>
      <c r="M35" s="560"/>
      <c r="N35" s="563" t="str">
        <f>IF(AW111&lt;&gt;0,"",BG30)</f>
        <v/>
      </c>
      <c r="O35" s="564"/>
      <c r="P35" s="564"/>
      <c r="Q35" s="564"/>
      <c r="R35" s="564"/>
      <c r="S35" s="549" t="s">
        <v>105</v>
      </c>
      <c r="T35" s="549"/>
      <c r="U35" s="820" t="str">
        <f>IF(AW111&lt;&gt;0,"",BH30)</f>
        <v/>
      </c>
      <c r="V35" s="820"/>
      <c r="W35" s="820"/>
      <c r="X35" s="549" t="s">
        <v>106</v>
      </c>
      <c r="Y35" s="549"/>
      <c r="Z35" s="173"/>
      <c r="AA35" s="172"/>
      <c r="AB35" s="20"/>
      <c r="AC35" s="540"/>
      <c r="AD35" s="541"/>
      <c r="AE35" s="542"/>
      <c r="AF35" s="547"/>
      <c r="AG35" s="542"/>
      <c r="AH35" s="711" t="s">
        <v>22</v>
      </c>
      <c r="AI35" s="712"/>
      <c r="AJ35" s="712"/>
      <c r="AK35" s="712"/>
      <c r="AL35" s="713"/>
      <c r="AM35" s="802" t="str">
        <f>IF(AN31="✔",'②異動情報・学校情報・機構に送付が必要な場合（学校入力用）'!AP28,"　　　　年　 　　月")</f>
        <v>　　　　年　 　　月</v>
      </c>
      <c r="AN35" s="803"/>
      <c r="AO35" s="803"/>
      <c r="AP35" s="803"/>
      <c r="AQ35" s="803"/>
      <c r="AR35" s="803"/>
      <c r="AS35" s="803"/>
      <c r="AT35" s="801" t="s">
        <v>21</v>
      </c>
      <c r="AU35" s="795" t="str">
        <f>IF(AN31="✔",'②異動情報・学校情報・機構に送付が必要な場合（学校入力用）'!AV28,"　　　　年　　 　月")</f>
        <v>　　　　年　　 　月</v>
      </c>
      <c r="AV35" s="795"/>
      <c r="AW35" s="795"/>
      <c r="AX35" s="795"/>
      <c r="AY35" s="795"/>
      <c r="AZ35" s="795"/>
      <c r="BA35" s="796"/>
      <c r="BB35" s="7"/>
      <c r="BC35" s="15"/>
      <c r="BF35" s="697"/>
      <c r="BG35" s="701"/>
      <c r="BH35" s="701"/>
      <c r="BK35" s="15"/>
      <c r="BL35" s="15"/>
      <c r="BM35" s="15"/>
      <c r="BN35" s="15"/>
      <c r="BO35" s="15"/>
      <c r="BU35" s="671"/>
      <c r="BV35" s="679"/>
      <c r="BW35" s="680"/>
    </row>
    <row r="36" spans="1:75" ht="9" customHeight="1" thickBot="1" x14ac:dyDescent="0.45">
      <c r="A36" s="1"/>
      <c r="B36" s="769"/>
      <c r="C36" s="770"/>
      <c r="D36" s="770"/>
      <c r="E36" s="770"/>
      <c r="F36" s="771"/>
      <c r="G36" s="559"/>
      <c r="H36" s="560"/>
      <c r="I36" s="560"/>
      <c r="J36" s="560"/>
      <c r="K36" s="560"/>
      <c r="L36" s="560"/>
      <c r="M36" s="560"/>
      <c r="N36" s="565"/>
      <c r="O36" s="566"/>
      <c r="P36" s="566"/>
      <c r="Q36" s="566"/>
      <c r="R36" s="566"/>
      <c r="S36" s="550"/>
      <c r="T36" s="550"/>
      <c r="U36" s="821"/>
      <c r="V36" s="821"/>
      <c r="W36" s="821"/>
      <c r="X36" s="550"/>
      <c r="Y36" s="550"/>
      <c r="Z36" s="174"/>
      <c r="AA36" s="172"/>
      <c r="AB36" s="20"/>
      <c r="AC36" s="540"/>
      <c r="AD36" s="541"/>
      <c r="AE36" s="542"/>
      <c r="AF36" s="547"/>
      <c r="AG36" s="542"/>
      <c r="AH36" s="552"/>
      <c r="AI36" s="553"/>
      <c r="AJ36" s="553"/>
      <c r="AK36" s="553"/>
      <c r="AL36" s="707"/>
      <c r="AM36" s="804"/>
      <c r="AN36" s="805"/>
      <c r="AO36" s="805"/>
      <c r="AP36" s="805"/>
      <c r="AQ36" s="805"/>
      <c r="AR36" s="805"/>
      <c r="AS36" s="805"/>
      <c r="AT36" s="534"/>
      <c r="AU36" s="797"/>
      <c r="AV36" s="797"/>
      <c r="AW36" s="797"/>
      <c r="AX36" s="797"/>
      <c r="AY36" s="797"/>
      <c r="AZ36" s="797"/>
      <c r="BA36" s="798"/>
      <c r="BB36" s="7"/>
      <c r="BC36" s="15"/>
      <c r="BF36" s="698"/>
      <c r="BG36" s="702"/>
      <c r="BH36" s="702"/>
      <c r="BK36" s="15"/>
      <c r="BL36" s="15"/>
      <c r="BM36" s="15"/>
      <c r="BN36" s="15"/>
      <c r="BO36" s="15"/>
      <c r="BU36" s="671"/>
      <c r="BV36" s="679"/>
      <c r="BW36" s="680"/>
    </row>
    <row r="37" spans="1:75" ht="9" customHeight="1" thickBot="1" x14ac:dyDescent="0.45">
      <c r="A37" s="1"/>
      <c r="B37" s="769"/>
      <c r="C37" s="770"/>
      <c r="D37" s="770"/>
      <c r="E37" s="770"/>
      <c r="F37" s="771"/>
      <c r="G37" s="559"/>
      <c r="H37" s="560"/>
      <c r="I37" s="560"/>
      <c r="J37" s="560"/>
      <c r="K37" s="560"/>
      <c r="L37" s="560"/>
      <c r="M37" s="560"/>
      <c r="N37" s="565"/>
      <c r="O37" s="566"/>
      <c r="P37" s="566"/>
      <c r="Q37" s="566"/>
      <c r="R37" s="566"/>
      <c r="S37" s="550"/>
      <c r="T37" s="550"/>
      <c r="U37" s="821"/>
      <c r="V37" s="821"/>
      <c r="W37" s="821"/>
      <c r="X37" s="550"/>
      <c r="Y37" s="550"/>
      <c r="Z37" s="174"/>
      <c r="AA37" s="172"/>
      <c r="AB37" s="19"/>
      <c r="AC37" s="540"/>
      <c r="AD37" s="541"/>
      <c r="AE37" s="542"/>
      <c r="AF37" s="547"/>
      <c r="AG37" s="542"/>
      <c r="AH37" s="714"/>
      <c r="AI37" s="715"/>
      <c r="AJ37" s="715"/>
      <c r="AK37" s="715"/>
      <c r="AL37" s="716"/>
      <c r="AM37" s="806"/>
      <c r="AN37" s="807"/>
      <c r="AO37" s="807"/>
      <c r="AP37" s="807"/>
      <c r="AQ37" s="807"/>
      <c r="AR37" s="807"/>
      <c r="AS37" s="807"/>
      <c r="AT37" s="780"/>
      <c r="AU37" s="799"/>
      <c r="AV37" s="799"/>
      <c r="AW37" s="799"/>
      <c r="AX37" s="799"/>
      <c r="AY37" s="799"/>
      <c r="AZ37" s="799"/>
      <c r="BA37" s="800"/>
      <c r="BB37" s="7"/>
      <c r="BC37" s="15"/>
      <c r="BF37" s="696">
        <f>'②異動情報・学校情報・機構に送付が必要な場合（学校入力用）'!AB18</f>
        <v>0</v>
      </c>
      <c r="BG37" s="700">
        <f>YEAR(BF37)</f>
        <v>1900</v>
      </c>
      <c r="BH37" s="700">
        <f>MONTH(BF37)</f>
        <v>1</v>
      </c>
      <c r="BK37" s="15"/>
      <c r="BL37" s="15"/>
      <c r="BM37" s="15"/>
      <c r="BN37" s="15"/>
      <c r="BO37" s="15"/>
      <c r="BU37" s="672"/>
      <c r="BV37" s="679"/>
      <c r="BW37" s="680"/>
    </row>
    <row r="38" spans="1:75" ht="9" customHeight="1" x14ac:dyDescent="0.4">
      <c r="A38" s="1"/>
      <c r="B38" s="769"/>
      <c r="C38" s="770"/>
      <c r="D38" s="770"/>
      <c r="E38" s="770"/>
      <c r="F38" s="771"/>
      <c r="G38" s="559"/>
      <c r="H38" s="560"/>
      <c r="I38" s="560"/>
      <c r="J38" s="560"/>
      <c r="K38" s="560"/>
      <c r="L38" s="560"/>
      <c r="M38" s="560"/>
      <c r="N38" s="565"/>
      <c r="O38" s="566"/>
      <c r="P38" s="566"/>
      <c r="Q38" s="566"/>
      <c r="R38" s="566"/>
      <c r="S38" s="550"/>
      <c r="T38" s="550"/>
      <c r="U38" s="821"/>
      <c r="V38" s="821"/>
      <c r="W38" s="821"/>
      <c r="X38" s="550"/>
      <c r="Y38" s="550"/>
      <c r="Z38" s="174"/>
      <c r="AA38" s="214"/>
      <c r="AB38" s="19"/>
      <c r="AC38" s="540"/>
      <c r="AD38" s="541"/>
      <c r="AE38" s="542"/>
      <c r="AF38" s="547"/>
      <c r="AG38" s="542"/>
      <c r="AH38" s="704" t="s">
        <v>174</v>
      </c>
      <c r="AI38" s="705"/>
      <c r="AJ38" s="705"/>
      <c r="AK38" s="705"/>
      <c r="AL38" s="531" t="s">
        <v>107</v>
      </c>
      <c r="AM38" s="22"/>
      <c r="AN38" s="9"/>
      <c r="AO38" s="22"/>
      <c r="AP38" s="22"/>
      <c r="AQ38" s="22"/>
      <c r="AR38" s="22"/>
      <c r="AS38" s="22"/>
      <c r="AT38" s="165"/>
      <c r="AU38" s="165"/>
      <c r="AV38" s="165"/>
      <c r="AW38" s="165"/>
      <c r="AX38" s="165"/>
      <c r="AY38" s="165"/>
      <c r="AZ38" s="165"/>
      <c r="BA38" s="166"/>
      <c r="BB38" s="7"/>
      <c r="BC38" s="15"/>
      <c r="BF38" s="697"/>
      <c r="BG38" s="701"/>
      <c r="BH38" s="701"/>
      <c r="BK38" s="15"/>
      <c r="BL38" s="15"/>
      <c r="BM38" s="15"/>
      <c r="BN38" s="15"/>
      <c r="BO38" s="15"/>
    </row>
    <row r="39" spans="1:75" ht="9" customHeight="1" x14ac:dyDescent="0.4">
      <c r="A39" s="1"/>
      <c r="B39" s="769"/>
      <c r="C39" s="770"/>
      <c r="D39" s="770"/>
      <c r="E39" s="770"/>
      <c r="F39" s="771"/>
      <c r="G39" s="559"/>
      <c r="H39" s="560"/>
      <c r="I39" s="560"/>
      <c r="J39" s="560"/>
      <c r="K39" s="560"/>
      <c r="L39" s="560"/>
      <c r="M39" s="560"/>
      <c r="N39" s="565"/>
      <c r="O39" s="566"/>
      <c r="P39" s="566"/>
      <c r="Q39" s="566"/>
      <c r="R39" s="566"/>
      <c r="S39" s="550"/>
      <c r="T39" s="550"/>
      <c r="U39" s="821"/>
      <c r="V39" s="821"/>
      <c r="W39" s="821"/>
      <c r="X39" s="550"/>
      <c r="Y39" s="550"/>
      <c r="Z39" s="174"/>
      <c r="AA39" s="214"/>
      <c r="AB39" s="23"/>
      <c r="AC39" s="540"/>
      <c r="AD39" s="541"/>
      <c r="AE39" s="542"/>
      <c r="AF39" s="547"/>
      <c r="AG39" s="542"/>
      <c r="AH39" s="552"/>
      <c r="AI39" s="553"/>
      <c r="AJ39" s="553"/>
      <c r="AK39" s="553"/>
      <c r="AL39" s="532"/>
      <c r="AM39" s="22"/>
      <c r="AN39" s="699" t="str">
        <f>IF(AND(O48="✔",AW111=0,'②異動情報・学校情報・機構に送付が必要な場合（学校入力用）'!AC38="留学"),"✔","")</f>
        <v/>
      </c>
      <c r="AO39" s="552" t="s">
        <v>96</v>
      </c>
      <c r="AP39" s="553"/>
      <c r="AQ39" s="9"/>
      <c r="AR39" s="9"/>
      <c r="AS39" s="9"/>
      <c r="AT39" s="699" t="str">
        <f>IF(AND(O48="✔",AW111=0,'②異動情報・学校情報・機構に送付が必要な場合（学校入力用）'!AC38="在学"),"✔","")</f>
        <v/>
      </c>
      <c r="AU39" s="552" t="s">
        <v>97</v>
      </c>
      <c r="AV39" s="553"/>
      <c r="AZ39" s="10"/>
      <c r="BA39" s="167"/>
      <c r="BB39" s="7"/>
      <c r="BC39" s="15"/>
      <c r="BF39" s="697"/>
      <c r="BG39" s="701"/>
      <c r="BH39" s="701"/>
    </row>
    <row r="40" spans="1:75" ht="9" customHeight="1" x14ac:dyDescent="0.4">
      <c r="A40" s="1"/>
      <c r="B40" s="769"/>
      <c r="C40" s="770"/>
      <c r="D40" s="770"/>
      <c r="E40" s="770"/>
      <c r="F40" s="771"/>
      <c r="G40" s="559"/>
      <c r="H40" s="560"/>
      <c r="I40" s="560"/>
      <c r="J40" s="560"/>
      <c r="K40" s="560"/>
      <c r="L40" s="560"/>
      <c r="M40" s="560"/>
      <c r="N40" s="567"/>
      <c r="O40" s="568"/>
      <c r="P40" s="568"/>
      <c r="Q40" s="568"/>
      <c r="R40" s="568"/>
      <c r="S40" s="551"/>
      <c r="T40" s="551"/>
      <c r="U40" s="822"/>
      <c r="V40" s="822"/>
      <c r="W40" s="822"/>
      <c r="X40" s="551"/>
      <c r="Y40" s="551"/>
      <c r="Z40" s="175"/>
      <c r="AA40" s="214"/>
      <c r="AB40" s="23"/>
      <c r="AC40" s="540"/>
      <c r="AD40" s="541"/>
      <c r="AE40" s="542"/>
      <c r="AF40" s="547"/>
      <c r="AG40" s="542"/>
      <c r="AH40" s="552"/>
      <c r="AI40" s="553"/>
      <c r="AJ40" s="553"/>
      <c r="AK40" s="553"/>
      <c r="AL40" s="532"/>
      <c r="AM40" s="22"/>
      <c r="AN40" s="699"/>
      <c r="AO40" s="552"/>
      <c r="AP40" s="553"/>
      <c r="AQ40" s="9"/>
      <c r="AR40" s="9"/>
      <c r="AS40" s="9"/>
      <c r="AT40" s="699"/>
      <c r="AU40" s="552"/>
      <c r="AV40" s="553"/>
      <c r="AZ40" s="10"/>
      <c r="BA40" s="167"/>
      <c r="BB40" s="7"/>
      <c r="BC40" s="15"/>
      <c r="BF40" s="697"/>
      <c r="BG40" s="701"/>
      <c r="BH40" s="701"/>
    </row>
    <row r="41" spans="1:75" ht="9" customHeight="1" x14ac:dyDescent="0.4">
      <c r="A41" s="1"/>
      <c r="B41" s="769"/>
      <c r="C41" s="770"/>
      <c r="D41" s="770"/>
      <c r="E41" s="770"/>
      <c r="F41" s="771"/>
      <c r="G41" s="559"/>
      <c r="H41" s="560"/>
      <c r="I41" s="560"/>
      <c r="J41" s="560"/>
      <c r="K41" s="560"/>
      <c r="L41" s="560"/>
      <c r="M41" s="560"/>
      <c r="N41" s="9"/>
      <c r="O41" s="9"/>
      <c r="P41" s="9"/>
      <c r="Q41" s="9"/>
      <c r="R41" s="9"/>
      <c r="S41" s="9"/>
      <c r="T41" s="9"/>
      <c r="U41" s="9"/>
      <c r="V41" s="9"/>
      <c r="W41" s="9"/>
      <c r="X41" s="9"/>
      <c r="Y41" s="9"/>
      <c r="Z41" s="9"/>
      <c r="AA41" s="214"/>
      <c r="AB41" s="23"/>
      <c r="AC41" s="540"/>
      <c r="AD41" s="541"/>
      <c r="AE41" s="542"/>
      <c r="AF41" s="547"/>
      <c r="AG41" s="542"/>
      <c r="AH41" s="552"/>
      <c r="AI41" s="553"/>
      <c r="AJ41" s="553"/>
      <c r="AK41" s="553"/>
      <c r="AL41" s="532"/>
      <c r="AM41" s="22"/>
      <c r="AN41" s="699"/>
      <c r="AO41" s="552"/>
      <c r="AP41" s="553"/>
      <c r="AQ41" s="9"/>
      <c r="AR41" s="9"/>
      <c r="AS41" s="9"/>
      <c r="AT41" s="699"/>
      <c r="AU41" s="552"/>
      <c r="AV41" s="553"/>
      <c r="AZ41" s="10"/>
      <c r="BA41" s="167"/>
      <c r="BB41" s="7"/>
      <c r="BC41" s="15"/>
      <c r="BF41" s="697"/>
      <c r="BG41" s="701"/>
      <c r="BH41" s="701"/>
    </row>
    <row r="42" spans="1:75" ht="9" customHeight="1" x14ac:dyDescent="0.4">
      <c r="A42" s="1"/>
      <c r="B42" s="769"/>
      <c r="C42" s="770"/>
      <c r="D42" s="770"/>
      <c r="E42" s="770"/>
      <c r="F42" s="771"/>
      <c r="G42" s="559"/>
      <c r="H42" s="560"/>
      <c r="I42" s="560"/>
      <c r="J42" s="560"/>
      <c r="K42" s="560"/>
      <c r="L42" s="560"/>
      <c r="M42" s="560"/>
      <c r="N42" s="9"/>
      <c r="O42" s="9"/>
      <c r="P42" s="9"/>
      <c r="Q42" s="9"/>
      <c r="R42" s="9"/>
      <c r="S42" s="9"/>
      <c r="T42" s="9"/>
      <c r="U42" s="9"/>
      <c r="V42" s="9"/>
      <c r="W42" s="9"/>
      <c r="X42" s="9"/>
      <c r="Y42" s="9"/>
      <c r="Z42" s="9"/>
      <c r="AA42" s="214"/>
      <c r="AB42" s="23"/>
      <c r="AC42" s="540"/>
      <c r="AD42" s="541"/>
      <c r="AE42" s="542"/>
      <c r="AF42" s="547"/>
      <c r="AG42" s="542"/>
      <c r="AH42" s="552"/>
      <c r="AI42" s="553"/>
      <c r="AJ42" s="553"/>
      <c r="AK42" s="553"/>
      <c r="AL42" s="532"/>
      <c r="AM42" s="22"/>
      <c r="AN42" s="9"/>
      <c r="AO42" s="22"/>
      <c r="AP42" s="22"/>
      <c r="AQ42" s="22"/>
      <c r="AR42" s="22"/>
      <c r="AS42" s="22"/>
      <c r="AT42" s="22"/>
      <c r="AU42" s="22"/>
      <c r="AV42" s="22"/>
      <c r="AW42" s="22"/>
      <c r="AX42" s="22"/>
      <c r="AY42" s="22"/>
      <c r="AZ42" s="22"/>
      <c r="BA42" s="167"/>
      <c r="BB42" s="7"/>
      <c r="BC42" s="15"/>
      <c r="BF42" s="697"/>
      <c r="BG42" s="701"/>
      <c r="BH42" s="701"/>
    </row>
    <row r="43" spans="1:75" ht="9" customHeight="1" thickBot="1" x14ac:dyDescent="0.45">
      <c r="A43" s="1"/>
      <c r="B43" s="769"/>
      <c r="C43" s="770"/>
      <c r="D43" s="770"/>
      <c r="E43" s="770"/>
      <c r="F43" s="771"/>
      <c r="G43" s="559"/>
      <c r="H43" s="560"/>
      <c r="I43" s="560"/>
      <c r="J43" s="560"/>
      <c r="K43" s="560"/>
      <c r="L43" s="560"/>
      <c r="M43" s="560"/>
      <c r="N43" s="9"/>
      <c r="O43" s="9"/>
      <c r="P43" s="9"/>
      <c r="Q43" s="9"/>
      <c r="R43" s="9"/>
      <c r="S43" s="9"/>
      <c r="T43" s="9"/>
      <c r="U43" s="9"/>
      <c r="V43" s="9"/>
      <c r="W43" s="9"/>
      <c r="X43" s="9"/>
      <c r="Y43" s="9"/>
      <c r="Z43" s="9"/>
      <c r="AA43" s="214"/>
      <c r="AB43" s="23"/>
      <c r="AC43" s="540"/>
      <c r="AD43" s="541"/>
      <c r="AE43" s="542"/>
      <c r="AF43" s="547"/>
      <c r="AG43" s="542"/>
      <c r="AH43" s="552"/>
      <c r="AI43" s="553"/>
      <c r="AJ43" s="553"/>
      <c r="AK43" s="553"/>
      <c r="AL43" s="532"/>
      <c r="AM43" s="810" t="str">
        <f>IF(OR(T48="✔",'②異動情報・学校情報・機構に送付が必要な場合（学校入力用）'!AP38="",AW111&lt;&gt;0),"　　　年　 　月　　日",'②異動情報・学校情報・機構に送付が必要な場合（学校入力用）'!AP38)</f>
        <v>　　　年　 　月　　日</v>
      </c>
      <c r="AN43" s="811"/>
      <c r="AO43" s="811"/>
      <c r="AP43" s="811"/>
      <c r="AQ43" s="811"/>
      <c r="AR43" s="811"/>
      <c r="AS43" s="811"/>
      <c r="AT43" s="808" t="s">
        <v>21</v>
      </c>
      <c r="AU43" s="811" t="str">
        <f>IF(OR(T48="✔",'②異動情報・学校情報・機構に送付が必要な場合（学校入力用）'!AV38="",AW111&lt;&gt;0),"　　　年　 　月　　日",'②異動情報・学校情報・機構に送付が必要な場合（学校入力用）'!AV38)</f>
        <v>　　　年　 　月　　日</v>
      </c>
      <c r="AV43" s="811"/>
      <c r="AW43" s="811"/>
      <c r="AX43" s="811"/>
      <c r="AY43" s="811"/>
      <c r="AZ43" s="811"/>
      <c r="BA43" s="814"/>
      <c r="BB43" s="7"/>
      <c r="BC43" s="15"/>
      <c r="BF43" s="698"/>
      <c r="BG43" s="702"/>
      <c r="BH43" s="702"/>
    </row>
    <row r="44" spans="1:75" ht="9" customHeight="1" x14ac:dyDescent="0.4">
      <c r="A44" s="1"/>
      <c r="B44" s="769"/>
      <c r="C44" s="770"/>
      <c r="D44" s="770"/>
      <c r="E44" s="770"/>
      <c r="F44" s="771"/>
      <c r="G44" s="849"/>
      <c r="H44" s="850"/>
      <c r="I44" s="850"/>
      <c r="J44" s="850"/>
      <c r="K44" s="850"/>
      <c r="L44" s="850"/>
      <c r="M44" s="850"/>
      <c r="N44" s="9"/>
      <c r="O44" s="9"/>
      <c r="P44" s="9"/>
      <c r="Q44" s="9"/>
      <c r="R44" s="9"/>
      <c r="S44" s="9"/>
      <c r="T44" s="9"/>
      <c r="U44" s="9"/>
      <c r="V44" s="9"/>
      <c r="W44" s="9"/>
      <c r="X44" s="9"/>
      <c r="Y44" s="9"/>
      <c r="Z44" s="9"/>
      <c r="AA44" s="214"/>
      <c r="AB44" s="23"/>
      <c r="AC44" s="540"/>
      <c r="AD44" s="541"/>
      <c r="AE44" s="542"/>
      <c r="AF44" s="547"/>
      <c r="AG44" s="542"/>
      <c r="AH44" s="552"/>
      <c r="AI44" s="553"/>
      <c r="AJ44" s="553"/>
      <c r="AK44" s="553"/>
      <c r="AL44" s="532"/>
      <c r="AM44" s="812"/>
      <c r="AN44" s="813"/>
      <c r="AO44" s="813"/>
      <c r="AP44" s="813"/>
      <c r="AQ44" s="813"/>
      <c r="AR44" s="813"/>
      <c r="AS44" s="813"/>
      <c r="AT44" s="809"/>
      <c r="AU44" s="813"/>
      <c r="AV44" s="813"/>
      <c r="AW44" s="813"/>
      <c r="AX44" s="813"/>
      <c r="AY44" s="813"/>
      <c r="AZ44" s="813"/>
      <c r="BA44" s="815"/>
      <c r="BB44" s="7"/>
      <c r="BC44" s="15"/>
    </row>
    <row r="45" spans="1:75" ht="9" customHeight="1" x14ac:dyDescent="0.4">
      <c r="A45" s="1"/>
      <c r="B45" s="769"/>
      <c r="C45" s="770"/>
      <c r="D45" s="770"/>
      <c r="E45" s="770"/>
      <c r="F45" s="771"/>
      <c r="G45" s="557" t="s">
        <v>148</v>
      </c>
      <c r="H45" s="558"/>
      <c r="I45" s="558"/>
      <c r="J45" s="558"/>
      <c r="K45" s="558"/>
      <c r="L45" s="558"/>
      <c r="M45" s="558"/>
      <c r="N45" s="201"/>
      <c r="O45" s="201"/>
      <c r="P45" s="201"/>
      <c r="Q45" s="201"/>
      <c r="R45" s="201"/>
      <c r="S45" s="201"/>
      <c r="T45" s="201"/>
      <c r="U45" s="201"/>
      <c r="V45" s="201"/>
      <c r="W45" s="201"/>
      <c r="X45" s="201"/>
      <c r="Y45" s="201"/>
      <c r="Z45" s="201"/>
      <c r="AA45" s="202"/>
      <c r="AB45" s="24"/>
      <c r="AC45" s="540"/>
      <c r="AD45" s="541"/>
      <c r="AE45" s="542"/>
      <c r="AF45" s="547"/>
      <c r="AG45" s="542"/>
      <c r="AH45" s="552"/>
      <c r="AI45" s="553"/>
      <c r="AJ45" s="553"/>
      <c r="AK45" s="553"/>
      <c r="AL45" s="532"/>
      <c r="AM45" s="812"/>
      <c r="AN45" s="813"/>
      <c r="AO45" s="813"/>
      <c r="AP45" s="813"/>
      <c r="AQ45" s="813"/>
      <c r="AR45" s="813"/>
      <c r="AS45" s="813"/>
      <c r="AT45" s="809"/>
      <c r="AU45" s="813"/>
      <c r="AV45" s="813"/>
      <c r="AW45" s="813"/>
      <c r="AX45" s="813"/>
      <c r="AY45" s="813"/>
      <c r="AZ45" s="813"/>
      <c r="BA45" s="815"/>
      <c r="BB45" s="7"/>
      <c r="BC45" s="15"/>
    </row>
    <row r="46" spans="1:75" ht="9" customHeight="1" x14ac:dyDescent="0.4">
      <c r="A46" s="1"/>
      <c r="B46" s="769"/>
      <c r="C46" s="770"/>
      <c r="D46" s="770"/>
      <c r="E46" s="770"/>
      <c r="F46" s="771"/>
      <c r="G46" s="559"/>
      <c r="H46" s="560"/>
      <c r="I46" s="560"/>
      <c r="J46" s="560"/>
      <c r="K46" s="560"/>
      <c r="L46" s="560"/>
      <c r="M46" s="560"/>
      <c r="N46" s="200"/>
      <c r="O46" s="200"/>
      <c r="P46" s="200"/>
      <c r="Q46" s="200"/>
      <c r="R46" s="200"/>
      <c r="S46" s="200"/>
      <c r="T46" s="200"/>
      <c r="U46" s="200"/>
      <c r="V46" s="200"/>
      <c r="W46" s="200"/>
      <c r="X46" s="200"/>
      <c r="Y46" s="200"/>
      <c r="Z46" s="200"/>
      <c r="AA46" s="203"/>
      <c r="AB46" s="24"/>
      <c r="AC46" s="540"/>
      <c r="AD46" s="541"/>
      <c r="AE46" s="542"/>
      <c r="AF46" s="547"/>
      <c r="AG46" s="542"/>
      <c r="AH46" s="552"/>
      <c r="AI46" s="553"/>
      <c r="AJ46" s="553"/>
      <c r="AK46" s="553"/>
      <c r="AL46" s="531" t="s">
        <v>108</v>
      </c>
      <c r="AM46" s="165"/>
      <c r="AN46" s="139"/>
      <c r="AO46" s="165"/>
      <c r="AP46" s="165"/>
      <c r="AQ46" s="165"/>
      <c r="AR46" s="165"/>
      <c r="AS46" s="165"/>
      <c r="AT46" s="165"/>
      <c r="AU46" s="165"/>
      <c r="AV46" s="165"/>
      <c r="AW46" s="165"/>
      <c r="AX46" s="165"/>
      <c r="AY46" s="165"/>
      <c r="AZ46" s="165"/>
      <c r="BA46" s="166"/>
      <c r="BB46" s="7"/>
      <c r="BC46" s="15"/>
    </row>
    <row r="47" spans="1:75" ht="9" customHeight="1" x14ac:dyDescent="0.4">
      <c r="A47" s="1"/>
      <c r="B47" s="769"/>
      <c r="C47" s="770"/>
      <c r="D47" s="770"/>
      <c r="E47" s="770"/>
      <c r="F47" s="771"/>
      <c r="G47" s="559"/>
      <c r="H47" s="560"/>
      <c r="I47" s="560"/>
      <c r="J47" s="560"/>
      <c r="K47" s="560"/>
      <c r="L47" s="560"/>
      <c r="M47" s="560"/>
      <c r="N47" s="9"/>
      <c r="O47" s="212"/>
      <c r="P47" s="751" t="s">
        <v>146</v>
      </c>
      <c r="Q47" s="751"/>
      <c r="R47" s="751"/>
      <c r="S47" s="9"/>
      <c r="T47" s="213"/>
      <c r="U47" s="751" t="s">
        <v>147</v>
      </c>
      <c r="V47" s="751"/>
      <c r="W47" s="751"/>
      <c r="X47" s="751"/>
      <c r="Y47" s="751"/>
      <c r="Z47" s="751"/>
      <c r="AA47" s="775"/>
      <c r="AB47" s="24"/>
      <c r="AC47" s="540"/>
      <c r="AD47" s="541"/>
      <c r="AE47" s="542"/>
      <c r="AF47" s="547"/>
      <c r="AG47" s="542"/>
      <c r="AH47" s="552"/>
      <c r="AI47" s="553"/>
      <c r="AJ47" s="553"/>
      <c r="AK47" s="553"/>
      <c r="AL47" s="532"/>
      <c r="AM47" s="22"/>
      <c r="AN47" s="699" t="str">
        <f>IF(AND(O48="✔",AW111=0,'②異動情報・学校情報・機構に送付が必要な場合（学校入力用）'!AC43="留学"),"✔","")</f>
        <v/>
      </c>
      <c r="AO47" s="552" t="s">
        <v>96</v>
      </c>
      <c r="AP47" s="553"/>
      <c r="AQ47" s="9"/>
      <c r="AR47" s="9"/>
      <c r="AS47" s="9"/>
      <c r="AT47" s="699" t="str">
        <f>IF(AND(O48="✔",AW111=0,'②異動情報・学校情報・機構に送付が必要な場合（学校入力用）'!AC43="在学"),"✔","")</f>
        <v/>
      </c>
      <c r="AU47" s="552" t="s">
        <v>97</v>
      </c>
      <c r="AV47" s="553"/>
      <c r="AZ47" s="10"/>
      <c r="BA47" s="167"/>
      <c r="BB47" s="7"/>
      <c r="BC47" s="15"/>
    </row>
    <row r="48" spans="1:75" ht="9" customHeight="1" x14ac:dyDescent="0.4">
      <c r="A48" s="1"/>
      <c r="B48" s="769"/>
      <c r="C48" s="770"/>
      <c r="D48" s="770"/>
      <c r="E48" s="770"/>
      <c r="F48" s="771"/>
      <c r="G48" s="559"/>
      <c r="H48" s="560"/>
      <c r="I48" s="560"/>
      <c r="J48" s="560"/>
      <c r="K48" s="560"/>
      <c r="L48" s="560"/>
      <c r="M48" s="560"/>
      <c r="N48" s="9"/>
      <c r="O48" s="719" t="str">
        <f>IF(AND(AW111=0,'①基本情報・異動情報（学生入力用）'!AA9="留学"),"✔","")</f>
        <v/>
      </c>
      <c r="P48" s="752"/>
      <c r="Q48" s="751"/>
      <c r="R48" s="751"/>
      <c r="S48" s="9"/>
      <c r="T48" s="699" t="str">
        <f>IF(AND(AW111=0,'①基本情報・異動情報（学生入力用）'!AA9="留学ではない"),"✔","")</f>
        <v/>
      </c>
      <c r="U48" s="752"/>
      <c r="V48" s="751"/>
      <c r="W48" s="751"/>
      <c r="X48" s="751"/>
      <c r="Y48" s="751"/>
      <c r="Z48" s="751"/>
      <c r="AA48" s="775"/>
      <c r="AB48" s="24"/>
      <c r="AC48" s="540"/>
      <c r="AD48" s="541"/>
      <c r="AE48" s="542"/>
      <c r="AF48" s="547"/>
      <c r="AG48" s="542"/>
      <c r="AH48" s="552"/>
      <c r="AI48" s="553"/>
      <c r="AJ48" s="553"/>
      <c r="AK48" s="553"/>
      <c r="AL48" s="532"/>
      <c r="AM48" s="22"/>
      <c r="AN48" s="699"/>
      <c r="AO48" s="552"/>
      <c r="AP48" s="553"/>
      <c r="AQ48" s="9"/>
      <c r="AR48" s="9"/>
      <c r="AS48" s="9"/>
      <c r="AT48" s="699"/>
      <c r="AU48" s="552"/>
      <c r="AV48" s="553"/>
      <c r="AZ48" s="10"/>
      <c r="BA48" s="167"/>
      <c r="BB48" s="7"/>
      <c r="BC48" s="15"/>
    </row>
    <row r="49" spans="1:60" ht="9" customHeight="1" x14ac:dyDescent="0.4">
      <c r="A49" s="1"/>
      <c r="B49" s="769"/>
      <c r="C49" s="770"/>
      <c r="D49" s="770"/>
      <c r="E49" s="770"/>
      <c r="F49" s="771"/>
      <c r="G49" s="559"/>
      <c r="H49" s="560"/>
      <c r="I49" s="560"/>
      <c r="J49" s="560"/>
      <c r="K49" s="560"/>
      <c r="L49" s="560"/>
      <c r="M49" s="560"/>
      <c r="N49" s="9"/>
      <c r="O49" s="720"/>
      <c r="P49" s="752"/>
      <c r="Q49" s="751"/>
      <c r="R49" s="751"/>
      <c r="S49" s="9"/>
      <c r="T49" s="699"/>
      <c r="U49" s="752"/>
      <c r="V49" s="751"/>
      <c r="W49" s="751"/>
      <c r="X49" s="751"/>
      <c r="Y49" s="751"/>
      <c r="Z49" s="751"/>
      <c r="AA49" s="775"/>
      <c r="AB49" s="24"/>
      <c r="AC49" s="540"/>
      <c r="AD49" s="541"/>
      <c r="AE49" s="542"/>
      <c r="AF49" s="547"/>
      <c r="AG49" s="542"/>
      <c r="AH49" s="552"/>
      <c r="AI49" s="553"/>
      <c r="AJ49" s="553"/>
      <c r="AK49" s="553"/>
      <c r="AL49" s="532"/>
      <c r="AM49" s="22"/>
      <c r="AN49" s="699"/>
      <c r="AO49" s="552"/>
      <c r="AP49" s="553"/>
      <c r="AQ49" s="9"/>
      <c r="AR49" s="9"/>
      <c r="AS49" s="9"/>
      <c r="AT49" s="699"/>
      <c r="AU49" s="552"/>
      <c r="AV49" s="553"/>
      <c r="AZ49" s="10"/>
      <c r="BA49" s="167"/>
      <c r="BB49" s="7"/>
      <c r="BC49" s="15"/>
    </row>
    <row r="50" spans="1:60" ht="9" customHeight="1" x14ac:dyDescent="0.4">
      <c r="A50" s="1"/>
      <c r="B50" s="769"/>
      <c r="C50" s="770"/>
      <c r="D50" s="770"/>
      <c r="E50" s="770"/>
      <c r="F50" s="771"/>
      <c r="G50" s="559"/>
      <c r="H50" s="560"/>
      <c r="I50" s="560"/>
      <c r="J50" s="560"/>
      <c r="K50" s="560"/>
      <c r="L50" s="560"/>
      <c r="M50" s="560"/>
      <c r="N50" s="9"/>
      <c r="O50" s="721"/>
      <c r="P50" s="752"/>
      <c r="Q50" s="751"/>
      <c r="R50" s="751"/>
      <c r="S50" s="9"/>
      <c r="T50" s="699"/>
      <c r="U50" s="752"/>
      <c r="V50" s="751"/>
      <c r="W50" s="751"/>
      <c r="X50" s="751"/>
      <c r="Y50" s="751"/>
      <c r="Z50" s="751"/>
      <c r="AA50" s="775"/>
      <c r="AB50" s="24"/>
      <c r="AC50" s="540"/>
      <c r="AD50" s="541"/>
      <c r="AE50" s="542"/>
      <c r="AF50" s="547"/>
      <c r="AG50" s="542"/>
      <c r="AH50" s="552"/>
      <c r="AI50" s="553"/>
      <c r="AJ50" s="553"/>
      <c r="AK50" s="553"/>
      <c r="AL50" s="532"/>
      <c r="AM50" s="22"/>
      <c r="AN50" s="9"/>
      <c r="AO50" s="22"/>
      <c r="AP50" s="22"/>
      <c r="AQ50" s="22"/>
      <c r="AR50" s="22"/>
      <c r="AS50" s="22"/>
      <c r="AT50" s="22"/>
      <c r="AU50" s="22"/>
      <c r="AV50" s="22"/>
      <c r="AW50" s="22"/>
      <c r="AX50" s="22"/>
      <c r="AY50" s="22"/>
      <c r="AZ50" s="22"/>
      <c r="BA50" s="167"/>
      <c r="BB50" s="7"/>
      <c r="BC50" s="15"/>
    </row>
    <row r="51" spans="1:60" ht="9" customHeight="1" x14ac:dyDescent="0.4">
      <c r="A51" s="1"/>
      <c r="B51" s="769"/>
      <c r="C51" s="770"/>
      <c r="D51" s="770"/>
      <c r="E51" s="770"/>
      <c r="F51" s="771"/>
      <c r="G51" s="559"/>
      <c r="H51" s="560"/>
      <c r="I51" s="560"/>
      <c r="J51" s="560"/>
      <c r="K51" s="560"/>
      <c r="L51" s="560"/>
      <c r="M51" s="560"/>
      <c r="N51" s="9"/>
      <c r="O51" s="211"/>
      <c r="P51" s="751"/>
      <c r="Q51" s="751"/>
      <c r="R51" s="751"/>
      <c r="S51" s="9"/>
      <c r="T51" s="213"/>
      <c r="U51" s="751"/>
      <c r="V51" s="751"/>
      <c r="W51" s="751"/>
      <c r="X51" s="751"/>
      <c r="Y51" s="751"/>
      <c r="Z51" s="751"/>
      <c r="AA51" s="775"/>
      <c r="AB51" s="24"/>
      <c r="AC51" s="540"/>
      <c r="AD51" s="541"/>
      <c r="AE51" s="542"/>
      <c r="AF51" s="547"/>
      <c r="AG51" s="542"/>
      <c r="AH51" s="552"/>
      <c r="AI51" s="553"/>
      <c r="AJ51" s="553"/>
      <c r="AK51" s="553"/>
      <c r="AL51" s="532"/>
      <c r="AM51" s="810" t="str">
        <f>IF(OR(T48="✔",'②異動情報・学校情報・機構に送付が必要な場合（学校入力用）'!AP43="",AW111&lt;&gt;0),"　　　年　 　月　　日",'②異動情報・学校情報・機構に送付が必要な場合（学校入力用）'!AP43)</f>
        <v>　　　年　 　月　　日</v>
      </c>
      <c r="AN51" s="811"/>
      <c r="AO51" s="811"/>
      <c r="AP51" s="811"/>
      <c r="AQ51" s="811"/>
      <c r="AR51" s="811"/>
      <c r="AS51" s="811"/>
      <c r="AT51" s="808" t="s">
        <v>21</v>
      </c>
      <c r="AU51" s="811" t="str">
        <f>IF(OR(T48="✔",'②異動情報・学校情報・機構に送付が必要な場合（学校入力用）'!AV43="",AW111&lt;&gt;0),"　　　年　 　月　　日",'②異動情報・学校情報・機構に送付が必要な場合（学校入力用）'!AV43)</f>
        <v>　　　年　 　月　　日</v>
      </c>
      <c r="AV51" s="811"/>
      <c r="AW51" s="811"/>
      <c r="AX51" s="811"/>
      <c r="AY51" s="811"/>
      <c r="AZ51" s="811"/>
      <c r="BA51" s="814"/>
      <c r="BB51" s="7"/>
      <c r="BC51" s="15"/>
    </row>
    <row r="52" spans="1:60" ht="9" customHeight="1" x14ac:dyDescent="0.4">
      <c r="A52" s="1"/>
      <c r="B52" s="769"/>
      <c r="C52" s="770"/>
      <c r="D52" s="770"/>
      <c r="E52" s="770"/>
      <c r="F52" s="771"/>
      <c r="G52" s="559"/>
      <c r="H52" s="560"/>
      <c r="I52" s="560"/>
      <c r="J52" s="560"/>
      <c r="K52" s="560"/>
      <c r="L52" s="560"/>
      <c r="M52" s="560"/>
      <c r="N52" s="200"/>
      <c r="O52" s="200"/>
      <c r="P52" s="200"/>
      <c r="Q52" s="200"/>
      <c r="R52" s="200"/>
      <c r="S52" s="200"/>
      <c r="T52" s="200"/>
      <c r="U52" s="200"/>
      <c r="V52" s="200"/>
      <c r="W52" s="200"/>
      <c r="X52" s="200"/>
      <c r="Y52" s="200"/>
      <c r="Z52" s="200"/>
      <c r="AA52" s="203"/>
      <c r="AB52" s="24"/>
      <c r="AC52" s="540"/>
      <c r="AD52" s="541"/>
      <c r="AE52" s="542"/>
      <c r="AF52" s="547"/>
      <c r="AG52" s="542"/>
      <c r="AH52" s="552"/>
      <c r="AI52" s="553"/>
      <c r="AJ52" s="553"/>
      <c r="AK52" s="553"/>
      <c r="AL52" s="532"/>
      <c r="AM52" s="812"/>
      <c r="AN52" s="813"/>
      <c r="AO52" s="813"/>
      <c r="AP52" s="813"/>
      <c r="AQ52" s="813"/>
      <c r="AR52" s="813"/>
      <c r="AS52" s="813"/>
      <c r="AT52" s="809"/>
      <c r="AU52" s="813"/>
      <c r="AV52" s="813"/>
      <c r="AW52" s="813"/>
      <c r="AX52" s="813"/>
      <c r="AY52" s="813"/>
      <c r="AZ52" s="813"/>
      <c r="BA52" s="815"/>
      <c r="BB52" s="7"/>
      <c r="BC52" s="15"/>
    </row>
    <row r="53" spans="1:60" ht="9" customHeight="1" thickBot="1" x14ac:dyDescent="0.45">
      <c r="A53" s="1"/>
      <c r="B53" s="772"/>
      <c r="C53" s="773"/>
      <c r="D53" s="773"/>
      <c r="E53" s="773"/>
      <c r="F53" s="774"/>
      <c r="G53" s="561"/>
      <c r="H53" s="562"/>
      <c r="I53" s="562"/>
      <c r="J53" s="562"/>
      <c r="K53" s="562"/>
      <c r="L53" s="562"/>
      <c r="M53" s="562"/>
      <c r="N53" s="215"/>
      <c r="O53" s="215"/>
      <c r="P53" s="215"/>
      <c r="Q53" s="215"/>
      <c r="R53" s="215"/>
      <c r="S53" s="215"/>
      <c r="T53" s="215"/>
      <c r="U53" s="215"/>
      <c r="V53" s="215"/>
      <c r="W53" s="215"/>
      <c r="X53" s="215"/>
      <c r="Y53" s="215"/>
      <c r="Z53" s="215"/>
      <c r="AA53" s="216"/>
      <c r="AB53" s="24"/>
      <c r="AC53" s="543"/>
      <c r="AD53" s="544"/>
      <c r="AE53" s="545"/>
      <c r="AF53" s="548"/>
      <c r="AG53" s="545"/>
      <c r="AH53" s="717"/>
      <c r="AI53" s="718"/>
      <c r="AJ53" s="718"/>
      <c r="AK53" s="718"/>
      <c r="AL53" s="556"/>
      <c r="AM53" s="817"/>
      <c r="AN53" s="818"/>
      <c r="AO53" s="818"/>
      <c r="AP53" s="818"/>
      <c r="AQ53" s="818"/>
      <c r="AR53" s="818"/>
      <c r="AS53" s="818"/>
      <c r="AT53" s="816"/>
      <c r="AU53" s="818"/>
      <c r="AV53" s="818"/>
      <c r="AW53" s="818"/>
      <c r="AX53" s="818"/>
      <c r="AY53" s="818"/>
      <c r="AZ53" s="818"/>
      <c r="BA53" s="819"/>
      <c r="BB53" s="117"/>
      <c r="BC53" s="15"/>
    </row>
    <row r="54" spans="1:60" ht="9" customHeight="1" x14ac:dyDescent="0.4">
      <c r="A54" s="1"/>
      <c r="B54" s="765" t="s">
        <v>172</v>
      </c>
      <c r="C54" s="765"/>
      <c r="D54" s="765"/>
      <c r="E54" s="765"/>
      <c r="F54" s="765"/>
      <c r="G54" s="765"/>
      <c r="H54" s="765"/>
      <c r="I54" s="765"/>
      <c r="J54" s="765"/>
      <c r="K54" s="765"/>
      <c r="L54" s="765"/>
      <c r="M54" s="765"/>
      <c r="N54" s="765"/>
      <c r="O54" s="765"/>
      <c r="P54" s="765"/>
      <c r="Q54" s="765"/>
      <c r="R54" s="765"/>
      <c r="S54" s="765"/>
      <c r="T54" s="765"/>
      <c r="U54" s="765"/>
      <c r="V54" s="765"/>
      <c r="W54" s="765"/>
      <c r="X54" s="765"/>
      <c r="Y54" s="765"/>
      <c r="Z54" s="765"/>
      <c r="AB54" s="24"/>
      <c r="AC54" s="765" t="s">
        <v>175</v>
      </c>
      <c r="AD54" s="765"/>
      <c r="AE54" s="765"/>
      <c r="AF54" s="765"/>
      <c r="AG54" s="765"/>
      <c r="AH54" s="765"/>
      <c r="AI54" s="765"/>
      <c r="AJ54" s="765"/>
      <c r="AK54" s="765"/>
      <c r="AL54" s="765"/>
      <c r="AM54" s="765"/>
      <c r="AN54" s="765"/>
      <c r="AO54" s="765"/>
      <c r="AP54" s="765"/>
      <c r="AQ54" s="765"/>
      <c r="AR54" s="765"/>
      <c r="AS54" s="765"/>
      <c r="AT54" s="765"/>
      <c r="AU54" s="765"/>
      <c r="AV54" s="765"/>
      <c r="AW54" s="765"/>
      <c r="AX54" s="765"/>
      <c r="AY54" s="765"/>
      <c r="AZ54" s="765"/>
      <c r="BA54" s="765"/>
      <c r="BB54" s="765"/>
      <c r="BC54" s="15"/>
    </row>
    <row r="55" spans="1:60" ht="9" customHeight="1" x14ac:dyDescent="0.4">
      <c r="A55" s="1"/>
      <c r="B55" s="765"/>
      <c r="C55" s="765"/>
      <c r="D55" s="765"/>
      <c r="E55" s="765"/>
      <c r="F55" s="765"/>
      <c r="G55" s="765"/>
      <c r="H55" s="765"/>
      <c r="I55" s="765"/>
      <c r="J55" s="765"/>
      <c r="K55" s="765"/>
      <c r="L55" s="765"/>
      <c r="M55" s="765"/>
      <c r="N55" s="765"/>
      <c r="O55" s="765"/>
      <c r="P55" s="765"/>
      <c r="Q55" s="765"/>
      <c r="R55" s="765"/>
      <c r="S55" s="765"/>
      <c r="T55" s="765"/>
      <c r="U55" s="765"/>
      <c r="V55" s="765"/>
      <c r="W55" s="765"/>
      <c r="X55" s="765"/>
      <c r="Y55" s="765"/>
      <c r="Z55" s="765"/>
      <c r="AB55" s="24"/>
      <c r="AC55" s="765"/>
      <c r="AD55" s="765"/>
      <c r="AE55" s="765"/>
      <c r="AF55" s="765"/>
      <c r="AG55" s="765"/>
      <c r="AH55" s="765"/>
      <c r="AI55" s="765"/>
      <c r="AJ55" s="765"/>
      <c r="AK55" s="765"/>
      <c r="AL55" s="765"/>
      <c r="AM55" s="765"/>
      <c r="AN55" s="765"/>
      <c r="AO55" s="765"/>
      <c r="AP55" s="765"/>
      <c r="AQ55" s="765"/>
      <c r="AR55" s="765"/>
      <c r="AS55" s="765"/>
      <c r="AT55" s="765"/>
      <c r="AU55" s="765"/>
      <c r="AV55" s="765"/>
      <c r="AW55" s="765"/>
      <c r="AX55" s="765"/>
      <c r="AY55" s="765"/>
      <c r="AZ55" s="765"/>
      <c r="BA55" s="765"/>
      <c r="BB55" s="765"/>
      <c r="BC55" s="15"/>
    </row>
    <row r="56" spans="1:60" ht="9" customHeight="1" x14ac:dyDescent="0.4">
      <c r="A56" s="1"/>
      <c r="B56" s="765"/>
      <c r="C56" s="765"/>
      <c r="D56" s="765"/>
      <c r="E56" s="765"/>
      <c r="F56" s="765"/>
      <c r="G56" s="765"/>
      <c r="H56" s="765"/>
      <c r="I56" s="765"/>
      <c r="J56" s="765"/>
      <c r="K56" s="765"/>
      <c r="L56" s="765"/>
      <c r="M56" s="765"/>
      <c r="N56" s="765"/>
      <c r="O56" s="765"/>
      <c r="P56" s="765"/>
      <c r="Q56" s="765"/>
      <c r="R56" s="765"/>
      <c r="S56" s="765"/>
      <c r="T56" s="765"/>
      <c r="U56" s="765"/>
      <c r="V56" s="765"/>
      <c r="W56" s="765"/>
      <c r="X56" s="765"/>
      <c r="Y56" s="765"/>
      <c r="Z56" s="765"/>
      <c r="AB56" s="24"/>
      <c r="AC56" s="765"/>
      <c r="AD56" s="765"/>
      <c r="AE56" s="765"/>
      <c r="AF56" s="765"/>
      <c r="AG56" s="765"/>
      <c r="AH56" s="765"/>
      <c r="AI56" s="765"/>
      <c r="AJ56" s="765"/>
      <c r="AK56" s="765"/>
      <c r="AL56" s="765"/>
      <c r="AM56" s="765"/>
      <c r="AN56" s="765"/>
      <c r="AO56" s="765"/>
      <c r="AP56" s="765"/>
      <c r="AQ56" s="765"/>
      <c r="AR56" s="765"/>
      <c r="AS56" s="765"/>
      <c r="AT56" s="765"/>
      <c r="AU56" s="765"/>
      <c r="AV56" s="765"/>
      <c r="AW56" s="765"/>
      <c r="AX56" s="765"/>
      <c r="AY56" s="765"/>
      <c r="AZ56" s="765"/>
      <c r="BA56" s="765"/>
      <c r="BB56" s="765"/>
      <c r="BC56" s="15"/>
    </row>
    <row r="57" spans="1:60" ht="9" customHeight="1" x14ac:dyDescent="0.4">
      <c r="A57" s="1"/>
      <c r="B57" s="765"/>
      <c r="C57" s="765"/>
      <c r="D57" s="765"/>
      <c r="E57" s="765"/>
      <c r="F57" s="765"/>
      <c r="G57" s="765"/>
      <c r="H57" s="765"/>
      <c r="I57" s="765"/>
      <c r="J57" s="765"/>
      <c r="K57" s="765"/>
      <c r="L57" s="765"/>
      <c r="M57" s="765"/>
      <c r="N57" s="765"/>
      <c r="O57" s="765"/>
      <c r="P57" s="765"/>
      <c r="Q57" s="765"/>
      <c r="R57" s="765"/>
      <c r="S57" s="765"/>
      <c r="T57" s="765"/>
      <c r="U57" s="765"/>
      <c r="V57" s="765"/>
      <c r="W57" s="765"/>
      <c r="X57" s="765"/>
      <c r="Y57" s="765"/>
      <c r="Z57" s="765"/>
      <c r="AA57" s="24"/>
      <c r="AB57" s="24"/>
      <c r="AC57" s="765"/>
      <c r="AD57" s="765"/>
      <c r="AE57" s="765"/>
      <c r="AF57" s="765"/>
      <c r="AG57" s="765"/>
      <c r="AH57" s="765"/>
      <c r="AI57" s="765"/>
      <c r="AJ57" s="765"/>
      <c r="AK57" s="765"/>
      <c r="AL57" s="765"/>
      <c r="AM57" s="765"/>
      <c r="AN57" s="765"/>
      <c r="AO57" s="765"/>
      <c r="AP57" s="765"/>
      <c r="AQ57" s="765"/>
      <c r="AR57" s="765"/>
      <c r="AS57" s="765"/>
      <c r="AT57" s="765"/>
      <c r="AU57" s="765"/>
      <c r="AV57" s="765"/>
      <c r="AW57" s="765"/>
      <c r="AX57" s="765"/>
      <c r="AY57" s="765"/>
      <c r="AZ57" s="765"/>
      <c r="BA57" s="765"/>
      <c r="BB57" s="765"/>
      <c r="BC57" s="15"/>
    </row>
    <row r="58" spans="1:60" ht="9" customHeight="1" x14ac:dyDescent="0.4">
      <c r="A58" s="1"/>
      <c r="B58" s="765"/>
      <c r="C58" s="765"/>
      <c r="D58" s="765"/>
      <c r="E58" s="765"/>
      <c r="F58" s="765"/>
      <c r="G58" s="765"/>
      <c r="H58" s="765"/>
      <c r="I58" s="765"/>
      <c r="J58" s="765"/>
      <c r="K58" s="765"/>
      <c r="L58" s="765"/>
      <c r="M58" s="765"/>
      <c r="N58" s="765"/>
      <c r="O58" s="765"/>
      <c r="P58" s="765"/>
      <c r="Q58" s="765"/>
      <c r="R58" s="765"/>
      <c r="S58" s="765"/>
      <c r="T58" s="765"/>
      <c r="U58" s="765"/>
      <c r="V58" s="765"/>
      <c r="W58" s="765"/>
      <c r="X58" s="765"/>
      <c r="Y58" s="765"/>
      <c r="Z58" s="765"/>
      <c r="AB58" s="24"/>
      <c r="AC58" s="765"/>
      <c r="AD58" s="765"/>
      <c r="AE58" s="765"/>
      <c r="AF58" s="765"/>
      <c r="AG58" s="765"/>
      <c r="AH58" s="765"/>
      <c r="AI58" s="765"/>
      <c r="AJ58" s="765"/>
      <c r="AK58" s="765"/>
      <c r="AL58" s="765"/>
      <c r="AM58" s="765"/>
      <c r="AN58" s="765"/>
      <c r="AO58" s="765"/>
      <c r="AP58" s="765"/>
      <c r="AQ58" s="765"/>
      <c r="AR58" s="765"/>
      <c r="AS58" s="765"/>
      <c r="AT58" s="765"/>
      <c r="AU58" s="765"/>
      <c r="AV58" s="765"/>
      <c r="AW58" s="765"/>
      <c r="AX58" s="765"/>
      <c r="AY58" s="765"/>
      <c r="AZ58" s="765"/>
      <c r="BA58" s="765"/>
      <c r="BB58" s="765"/>
      <c r="BC58" s="15"/>
    </row>
    <row r="59" spans="1:60" ht="9" customHeight="1" x14ac:dyDescent="0.4">
      <c r="A59" s="1"/>
      <c r="B59" s="765"/>
      <c r="C59" s="765"/>
      <c r="D59" s="765"/>
      <c r="E59" s="765"/>
      <c r="F59" s="765"/>
      <c r="G59" s="765"/>
      <c r="H59" s="765"/>
      <c r="I59" s="765"/>
      <c r="J59" s="765"/>
      <c r="K59" s="765"/>
      <c r="L59" s="765"/>
      <c r="M59" s="765"/>
      <c r="N59" s="765"/>
      <c r="O59" s="765"/>
      <c r="P59" s="765"/>
      <c r="Q59" s="765"/>
      <c r="R59" s="765"/>
      <c r="S59" s="765"/>
      <c r="T59" s="765"/>
      <c r="U59" s="765"/>
      <c r="V59" s="765"/>
      <c r="W59" s="765"/>
      <c r="X59" s="765"/>
      <c r="Y59" s="765"/>
      <c r="Z59" s="765"/>
      <c r="AB59" s="24"/>
      <c r="AC59" s="765"/>
      <c r="AD59" s="765"/>
      <c r="AE59" s="765"/>
      <c r="AF59" s="765"/>
      <c r="AG59" s="765"/>
      <c r="AH59" s="765"/>
      <c r="AI59" s="765"/>
      <c r="AJ59" s="765"/>
      <c r="AK59" s="765"/>
      <c r="AL59" s="765"/>
      <c r="AM59" s="765"/>
      <c r="AN59" s="765"/>
      <c r="AO59" s="765"/>
      <c r="AP59" s="765"/>
      <c r="AQ59" s="765"/>
      <c r="AR59" s="765"/>
      <c r="AS59" s="765"/>
      <c r="AT59" s="765"/>
      <c r="AU59" s="765"/>
      <c r="AV59" s="765"/>
      <c r="AW59" s="765"/>
      <c r="AX59" s="765"/>
      <c r="AY59" s="765"/>
      <c r="AZ59" s="765"/>
      <c r="BA59" s="765"/>
      <c r="BB59" s="765"/>
      <c r="BC59" s="15"/>
    </row>
    <row r="60" spans="1:60" ht="9" customHeight="1" x14ac:dyDescent="0.4">
      <c r="A60" s="1"/>
      <c r="AB60" s="24"/>
      <c r="AC60" s="765"/>
      <c r="AD60" s="765"/>
      <c r="AE60" s="765"/>
      <c r="AF60" s="765"/>
      <c r="AG60" s="765"/>
      <c r="AH60" s="765"/>
      <c r="AI60" s="765"/>
      <c r="AJ60" s="765"/>
      <c r="AK60" s="765"/>
      <c r="AL60" s="765"/>
      <c r="AM60" s="765"/>
      <c r="AN60" s="765"/>
      <c r="AO60" s="765"/>
      <c r="AP60" s="765"/>
      <c r="AQ60" s="765"/>
      <c r="AR60" s="765"/>
      <c r="AS60" s="765"/>
      <c r="AT60" s="765"/>
      <c r="AU60" s="765"/>
      <c r="AV60" s="765"/>
      <c r="AW60" s="765"/>
      <c r="AX60" s="765"/>
      <c r="AY60" s="765"/>
      <c r="AZ60" s="765"/>
      <c r="BA60" s="765"/>
      <c r="BB60" s="765"/>
      <c r="BC60" s="15"/>
    </row>
    <row r="61" spans="1:60" ht="9" customHeight="1" thickBot="1" x14ac:dyDescent="0.45">
      <c r="A61" s="1"/>
      <c r="AB61" s="24"/>
      <c r="AC61" s="765"/>
      <c r="AD61" s="765"/>
      <c r="AE61" s="765"/>
      <c r="AF61" s="765"/>
      <c r="AG61" s="765"/>
      <c r="AH61" s="765"/>
      <c r="AI61" s="765"/>
      <c r="AJ61" s="765"/>
      <c r="AK61" s="765"/>
      <c r="AL61" s="765"/>
      <c r="AM61" s="765"/>
      <c r="AN61" s="765"/>
      <c r="AO61" s="765"/>
      <c r="AP61" s="765"/>
      <c r="AQ61" s="765"/>
      <c r="AR61" s="765"/>
      <c r="AS61" s="765"/>
      <c r="AT61" s="765"/>
      <c r="AU61" s="765"/>
      <c r="AV61" s="765"/>
      <c r="AW61" s="765"/>
      <c r="AX61" s="765"/>
      <c r="AY61" s="765"/>
      <c r="AZ61" s="765"/>
      <c r="BA61" s="765"/>
      <c r="BB61" s="765"/>
      <c r="BC61" s="15"/>
    </row>
    <row r="62" spans="1:60" ht="9" customHeight="1" thickTop="1" x14ac:dyDescent="0.4">
      <c r="A62" s="1"/>
      <c r="AB62" s="24"/>
      <c r="AC62" s="731" t="s">
        <v>111</v>
      </c>
      <c r="AD62" s="732"/>
      <c r="AE62" s="732"/>
      <c r="AF62" s="732"/>
      <c r="AG62" s="732"/>
      <c r="AH62" s="732"/>
      <c r="AI62" s="732"/>
      <c r="AJ62" s="732"/>
      <c r="AK62" s="732"/>
      <c r="AL62" s="732"/>
      <c r="AM62" s="732"/>
      <c r="AN62" s="722" t="str">
        <f>IF(AW111&lt;&gt;0,"　  年　　  月",IF(T48="✔",'②異動情報・学校情報・機構に送付が必要な場合（学校入力用）'!AA9,IF('②異動情報・学校情報・機構に送付が必要な場合（学校入力用）'!AC28="海外留学支援制度以外",'②異動情報・学校情報・機構に送付が必要な場合（学校入力用）'!AP9,'②異動情報・学校情報・機構に送付が必要な場合（学校入力用）'!AP33)))</f>
        <v>　  年　　  月</v>
      </c>
      <c r="AO62" s="722"/>
      <c r="AP62" s="722"/>
      <c r="AQ62" s="722"/>
      <c r="AR62" s="722"/>
      <c r="AS62" s="722"/>
      <c r="AT62" s="722"/>
      <c r="AU62" s="722"/>
      <c r="AV62" s="722"/>
      <c r="AW62" s="722"/>
      <c r="AX62" s="725" t="s">
        <v>23</v>
      </c>
      <c r="AY62" s="725"/>
      <c r="AZ62" s="725"/>
      <c r="BA62" s="726"/>
      <c r="BB62" s="117"/>
      <c r="BC62" s="15"/>
      <c r="BE62" s="695" t="e">
        <f>BF62&amp;"/"&amp;BH62</f>
        <v>#VALUE!</v>
      </c>
      <c r="BF62" s="670" t="e">
        <f>YEAR(AN62)</f>
        <v>#VALUE!</v>
      </c>
      <c r="BH62" s="670" t="e">
        <f>MONTH(AN62)</f>
        <v>#VALUE!</v>
      </c>
    </row>
    <row r="63" spans="1:60" ht="9" customHeight="1" x14ac:dyDescent="0.4">
      <c r="A63" s="1"/>
      <c r="AB63" s="24"/>
      <c r="AC63" s="733"/>
      <c r="AD63" s="734"/>
      <c r="AE63" s="734"/>
      <c r="AF63" s="734"/>
      <c r="AG63" s="734"/>
      <c r="AH63" s="734"/>
      <c r="AI63" s="734"/>
      <c r="AJ63" s="734"/>
      <c r="AK63" s="734"/>
      <c r="AL63" s="734"/>
      <c r="AM63" s="734"/>
      <c r="AN63" s="723"/>
      <c r="AO63" s="723"/>
      <c r="AP63" s="723"/>
      <c r="AQ63" s="723"/>
      <c r="AR63" s="723"/>
      <c r="AS63" s="723"/>
      <c r="AT63" s="723"/>
      <c r="AU63" s="723"/>
      <c r="AV63" s="723"/>
      <c r="AW63" s="723"/>
      <c r="AX63" s="727"/>
      <c r="AY63" s="727"/>
      <c r="AZ63" s="727"/>
      <c r="BA63" s="728"/>
      <c r="BC63" s="15"/>
      <c r="BE63" s="695"/>
      <c r="BF63" s="671"/>
      <c r="BH63" s="671"/>
    </row>
    <row r="64" spans="1:60" ht="9" customHeight="1" x14ac:dyDescent="0.4">
      <c r="A64" s="1"/>
      <c r="AB64" s="24"/>
      <c r="AC64" s="733"/>
      <c r="AD64" s="734"/>
      <c r="AE64" s="734"/>
      <c r="AF64" s="734"/>
      <c r="AG64" s="734"/>
      <c r="AH64" s="734"/>
      <c r="AI64" s="734"/>
      <c r="AJ64" s="734"/>
      <c r="AK64" s="734"/>
      <c r="AL64" s="734"/>
      <c r="AM64" s="734"/>
      <c r="AN64" s="723"/>
      <c r="AO64" s="723"/>
      <c r="AP64" s="723"/>
      <c r="AQ64" s="723"/>
      <c r="AR64" s="723"/>
      <c r="AS64" s="723"/>
      <c r="AT64" s="723"/>
      <c r="AU64" s="723"/>
      <c r="AV64" s="723"/>
      <c r="AW64" s="723"/>
      <c r="AX64" s="727"/>
      <c r="AY64" s="727"/>
      <c r="AZ64" s="727"/>
      <c r="BA64" s="728"/>
      <c r="BC64" s="15"/>
      <c r="BE64" s="695"/>
      <c r="BF64" s="671"/>
      <c r="BH64" s="671"/>
    </row>
    <row r="65" spans="1:103" ht="9" customHeight="1" x14ac:dyDescent="0.4">
      <c r="A65" s="1"/>
      <c r="AB65" s="24"/>
      <c r="AC65" s="733"/>
      <c r="AD65" s="734"/>
      <c r="AE65" s="734"/>
      <c r="AF65" s="734"/>
      <c r="AG65" s="734"/>
      <c r="AH65" s="734"/>
      <c r="AI65" s="734"/>
      <c r="AJ65" s="734"/>
      <c r="AK65" s="734"/>
      <c r="AL65" s="734"/>
      <c r="AM65" s="734"/>
      <c r="AN65" s="723"/>
      <c r="AO65" s="723"/>
      <c r="AP65" s="723"/>
      <c r="AQ65" s="723"/>
      <c r="AR65" s="723"/>
      <c r="AS65" s="723"/>
      <c r="AT65" s="723"/>
      <c r="AU65" s="723"/>
      <c r="AV65" s="723"/>
      <c r="AW65" s="723"/>
      <c r="AX65" s="727"/>
      <c r="AY65" s="727"/>
      <c r="AZ65" s="727"/>
      <c r="BA65" s="728"/>
      <c r="BC65" s="15"/>
      <c r="BE65" s="695"/>
      <c r="BF65" s="671"/>
      <c r="BH65" s="671"/>
    </row>
    <row r="66" spans="1:103" ht="9" customHeight="1" thickBot="1" x14ac:dyDescent="0.45">
      <c r="A66" s="1"/>
      <c r="AB66" s="30"/>
      <c r="AC66" s="735"/>
      <c r="AD66" s="736"/>
      <c r="AE66" s="736"/>
      <c r="AF66" s="736"/>
      <c r="AG66" s="736"/>
      <c r="AH66" s="736"/>
      <c r="AI66" s="736"/>
      <c r="AJ66" s="736"/>
      <c r="AK66" s="736"/>
      <c r="AL66" s="736"/>
      <c r="AM66" s="736"/>
      <c r="AN66" s="724"/>
      <c r="AO66" s="724"/>
      <c r="AP66" s="724"/>
      <c r="AQ66" s="724"/>
      <c r="AR66" s="724"/>
      <c r="AS66" s="724"/>
      <c r="AT66" s="724"/>
      <c r="AU66" s="724"/>
      <c r="AV66" s="724"/>
      <c r="AW66" s="724"/>
      <c r="AX66" s="729"/>
      <c r="AY66" s="729"/>
      <c r="AZ66" s="729"/>
      <c r="BA66" s="730"/>
      <c r="BC66" s="15"/>
      <c r="BE66" s="695"/>
      <c r="BF66" s="672"/>
      <c r="BH66" s="672"/>
    </row>
    <row r="67" spans="1:103" ht="9" hidden="1" customHeight="1" thickTop="1" x14ac:dyDescent="0.2">
      <c r="A67" s="1"/>
      <c r="B67" s="31"/>
      <c r="C67" s="32"/>
      <c r="D67" s="32"/>
      <c r="E67" s="32"/>
      <c r="F67" s="33"/>
      <c r="G67" s="33"/>
      <c r="H67" s="33"/>
      <c r="I67" s="33"/>
      <c r="J67" s="33"/>
      <c r="K67" s="33"/>
      <c r="L67" s="33"/>
      <c r="M67" s="33"/>
      <c r="N67" s="34"/>
      <c r="O67" s="33"/>
      <c r="P67" s="33"/>
      <c r="Q67" s="33"/>
      <c r="R67" s="33"/>
      <c r="S67" s="33"/>
      <c r="T67" s="33"/>
      <c r="U67" s="33"/>
      <c r="V67" s="33"/>
      <c r="W67" s="33"/>
      <c r="X67" s="33"/>
      <c r="Y67" s="33"/>
      <c r="Z67" s="30"/>
      <c r="AA67" s="30"/>
      <c r="AB67" s="30"/>
      <c r="BC67" s="15"/>
    </row>
    <row r="68" spans="1:103" ht="18" customHeight="1" thickTop="1" x14ac:dyDescent="0.4">
      <c r="A68" s="1"/>
      <c r="AA68" s="63"/>
      <c r="AB68" s="63"/>
      <c r="BB68" s="7"/>
      <c r="BC68" s="15"/>
      <c r="BF68" s="670" t="e">
        <f>IF(BH62=1,BF62-1,BF62)</f>
        <v>#VALUE!</v>
      </c>
      <c r="BH68" s="670" t="e">
        <f>IF(BH62=1,12,BH62-1)</f>
        <v>#VALUE!</v>
      </c>
    </row>
    <row r="69" spans="1:103" ht="6" hidden="1" customHeight="1" x14ac:dyDescent="0.2">
      <c r="A69" s="1"/>
      <c r="B69" s="31"/>
      <c r="C69" s="32"/>
      <c r="D69" s="32"/>
      <c r="E69" s="32"/>
      <c r="F69" s="33"/>
      <c r="G69" s="33"/>
      <c r="H69" s="33"/>
      <c r="I69" s="33"/>
      <c r="J69" s="33"/>
      <c r="K69" s="33"/>
      <c r="L69" s="33"/>
      <c r="M69" s="33"/>
      <c r="N69" s="34"/>
      <c r="O69" s="33"/>
      <c r="P69" s="33"/>
      <c r="Q69" s="33"/>
      <c r="R69" s="33"/>
      <c r="S69" s="33"/>
      <c r="T69" s="33"/>
      <c r="U69" s="33"/>
      <c r="V69" s="33"/>
      <c r="W69" s="33"/>
      <c r="X69" s="33"/>
      <c r="Y69" s="33"/>
      <c r="Z69" s="30"/>
      <c r="AA69" s="30"/>
      <c r="AB69" s="30"/>
      <c r="AC69" s="33"/>
      <c r="AD69" s="33"/>
      <c r="AE69" s="33"/>
      <c r="AF69" s="33"/>
      <c r="AG69" s="33"/>
      <c r="AH69" s="33"/>
      <c r="AI69" s="33"/>
      <c r="AJ69" s="33"/>
      <c r="AK69" s="33"/>
      <c r="AL69" s="33"/>
      <c r="AM69" s="33"/>
      <c r="AN69" s="33"/>
      <c r="AO69" s="33"/>
      <c r="AP69" s="33"/>
      <c r="AQ69" s="33"/>
      <c r="AR69" s="33"/>
      <c r="AS69" s="33"/>
      <c r="AT69" s="33"/>
      <c r="AU69" s="33"/>
      <c r="AV69" s="33"/>
      <c r="BA69" s="7"/>
      <c r="BB69" s="7"/>
      <c r="BC69" s="15"/>
      <c r="BF69" s="671"/>
      <c r="BH69" s="671"/>
    </row>
    <row r="70" spans="1:103" ht="20.100000000000001" customHeight="1" x14ac:dyDescent="0.4">
      <c r="A70" s="1"/>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7"/>
      <c r="BC70" s="15"/>
      <c r="BE70" s="695">
        <v>-1</v>
      </c>
      <c r="BF70" s="671"/>
      <c r="BH70" s="671"/>
    </row>
    <row r="71" spans="1:103" ht="12" customHeight="1" x14ac:dyDescent="0.4">
      <c r="A71" s="1"/>
      <c r="B71" s="683" t="s">
        <v>162</v>
      </c>
      <c r="C71" s="683"/>
      <c r="D71" s="683"/>
      <c r="E71" s="683"/>
      <c r="F71" s="683"/>
      <c r="G71" s="683"/>
      <c r="H71" s="683"/>
      <c r="I71" s="683"/>
      <c r="J71" s="683"/>
      <c r="K71" s="683"/>
      <c r="L71" s="683"/>
      <c r="M71" s="683"/>
      <c r="N71" s="683"/>
      <c r="O71" s="683"/>
      <c r="P71" s="683"/>
      <c r="Q71" s="683"/>
      <c r="R71" s="683"/>
      <c r="S71" s="683"/>
      <c r="T71" s="683"/>
      <c r="U71" s="683"/>
      <c r="V71" s="683"/>
      <c r="W71" s="683"/>
      <c r="X71" s="683"/>
      <c r="Y71" s="683"/>
      <c r="Z71" s="36"/>
      <c r="AA71" s="683" t="s">
        <v>164</v>
      </c>
      <c r="AB71" s="683"/>
      <c r="AC71" s="683"/>
      <c r="AD71" s="683"/>
      <c r="AE71" s="683"/>
      <c r="AF71" s="683"/>
      <c r="AG71" s="683"/>
      <c r="AH71" s="683"/>
      <c r="AI71" s="683"/>
      <c r="AJ71" s="683"/>
      <c r="AK71" s="683"/>
      <c r="AL71" s="683"/>
      <c r="AM71" s="683"/>
      <c r="AN71" s="683"/>
      <c r="AO71" s="683"/>
      <c r="AP71" s="683"/>
      <c r="AQ71" s="683"/>
      <c r="AR71" s="683"/>
      <c r="AS71" s="683"/>
      <c r="AT71" s="683"/>
      <c r="AU71" s="683"/>
      <c r="AV71" s="683"/>
      <c r="AW71" s="683"/>
      <c r="AX71" s="683"/>
      <c r="AY71" s="683"/>
      <c r="AZ71" s="683"/>
      <c r="BA71" s="683"/>
      <c r="BB71" s="37"/>
      <c r="BC71" s="36"/>
      <c r="BD71" s="15"/>
      <c r="BE71" s="695"/>
      <c r="BF71" s="671"/>
      <c r="BH71" s="671"/>
    </row>
    <row r="72" spans="1:103" ht="12" customHeight="1" thickBot="1" x14ac:dyDescent="0.45">
      <c r="A72" s="1"/>
      <c r="B72" s="683"/>
      <c r="C72" s="683"/>
      <c r="D72" s="683"/>
      <c r="E72" s="683"/>
      <c r="F72" s="683"/>
      <c r="G72" s="683"/>
      <c r="H72" s="683"/>
      <c r="I72" s="683"/>
      <c r="J72" s="683"/>
      <c r="K72" s="683"/>
      <c r="L72" s="683"/>
      <c r="M72" s="683"/>
      <c r="N72" s="683"/>
      <c r="O72" s="683"/>
      <c r="P72" s="683"/>
      <c r="Q72" s="683"/>
      <c r="R72" s="683"/>
      <c r="S72" s="683"/>
      <c r="T72" s="683"/>
      <c r="U72" s="683"/>
      <c r="V72" s="683"/>
      <c r="W72" s="683"/>
      <c r="X72" s="683"/>
      <c r="Y72" s="683"/>
      <c r="Z72" s="36"/>
      <c r="AA72" s="683"/>
      <c r="AB72" s="683"/>
      <c r="AC72" s="683"/>
      <c r="AD72" s="683"/>
      <c r="AE72" s="683"/>
      <c r="AF72" s="683"/>
      <c r="AG72" s="683"/>
      <c r="AH72" s="683"/>
      <c r="AI72" s="683"/>
      <c r="AJ72" s="683"/>
      <c r="AK72" s="683"/>
      <c r="AL72" s="683"/>
      <c r="AM72" s="683"/>
      <c r="AN72" s="683"/>
      <c r="AO72" s="683"/>
      <c r="AP72" s="683"/>
      <c r="AQ72" s="683"/>
      <c r="AR72" s="683"/>
      <c r="AS72" s="683"/>
      <c r="AT72" s="683"/>
      <c r="AU72" s="683"/>
      <c r="AV72" s="683"/>
      <c r="AW72" s="683"/>
      <c r="AX72" s="683"/>
      <c r="AY72" s="683"/>
      <c r="AZ72" s="683"/>
      <c r="BA72" s="683"/>
      <c r="BB72" s="37"/>
      <c r="BC72" s="36"/>
      <c r="BD72" s="15"/>
      <c r="BE72" s="695"/>
      <c r="BF72" s="672"/>
      <c r="BH72" s="672"/>
    </row>
    <row r="73" spans="1:103" ht="12" customHeight="1" thickTop="1" x14ac:dyDescent="0.4">
      <c r="A73" s="1"/>
      <c r="B73" s="569" t="str">
        <f>IF(OR(AW111&lt;&gt;0,'②異動情報・学校情報・機構に送付が必要な場合（学校入力用）'!U64=""),"",'②異動情報・学校情報・機構に送付が必要な場合（学校入力用）'!U64)</f>
        <v/>
      </c>
      <c r="C73" s="570"/>
      <c r="D73" s="570"/>
      <c r="E73" s="570"/>
      <c r="F73" s="570"/>
      <c r="G73" s="570"/>
      <c r="H73" s="570"/>
      <c r="I73" s="570"/>
      <c r="J73" s="570"/>
      <c r="K73" s="570"/>
      <c r="L73" s="570"/>
      <c r="M73" s="570"/>
      <c r="N73" s="570"/>
      <c r="O73" s="570"/>
      <c r="P73" s="570"/>
      <c r="Q73" s="570"/>
      <c r="R73" s="570"/>
      <c r="S73" s="570"/>
      <c r="T73" s="570"/>
      <c r="U73" s="570"/>
      <c r="V73" s="570"/>
      <c r="W73" s="570"/>
      <c r="X73" s="570"/>
      <c r="Y73" s="571"/>
      <c r="Z73" s="38"/>
      <c r="AA73" s="686" t="str">
        <f>IF(AW111&lt;&gt;0,"紙様式を使用の場合、記入不要欄です。Excel様式を使用していただくと必要処理が自動で表示されます。",IF(AO4="送付必要","スカラACで「停止」処理不要です。異動願（届）を異動・補導係に送付してください。","①"&amp;BF68&amp;"年"&amp;BH68&amp;"月の入力可能期間にスカラACで異動見込み保留を処理　②自署後の異動願を受領　③スカラACで"&amp;BF62&amp;"/"&amp;BH62&amp;"始期「停止（本人都合）」処理　④原本を学校保管してください。"))</f>
        <v>紙様式を使用の場合、記入不要欄です。Excel様式を使用していただくと必要処理が自動で表示されます。</v>
      </c>
      <c r="AB73" s="687"/>
      <c r="AC73" s="687"/>
      <c r="AD73" s="687"/>
      <c r="AE73" s="687"/>
      <c r="AF73" s="687"/>
      <c r="AG73" s="687"/>
      <c r="AH73" s="687"/>
      <c r="AI73" s="687"/>
      <c r="AJ73" s="687"/>
      <c r="AK73" s="687"/>
      <c r="AL73" s="687"/>
      <c r="AM73" s="687"/>
      <c r="AN73" s="687"/>
      <c r="AO73" s="687"/>
      <c r="AP73" s="687"/>
      <c r="AQ73" s="687"/>
      <c r="AR73" s="687"/>
      <c r="AS73" s="687"/>
      <c r="AT73" s="687"/>
      <c r="AU73" s="687"/>
      <c r="AV73" s="687"/>
      <c r="AW73" s="687"/>
      <c r="AX73" s="687"/>
      <c r="AY73" s="687"/>
      <c r="AZ73" s="687"/>
      <c r="BA73" s="688"/>
      <c r="BB73" s="39"/>
      <c r="BC73" s="40"/>
      <c r="BD73" s="15"/>
    </row>
    <row r="74" spans="1:103" ht="12" customHeight="1" x14ac:dyDescent="0.4">
      <c r="A74" s="1"/>
      <c r="B74" s="572"/>
      <c r="C74" s="573"/>
      <c r="D74" s="573"/>
      <c r="E74" s="573"/>
      <c r="F74" s="573"/>
      <c r="G74" s="573"/>
      <c r="H74" s="573"/>
      <c r="I74" s="573"/>
      <c r="J74" s="573"/>
      <c r="K74" s="573"/>
      <c r="L74" s="573"/>
      <c r="M74" s="573"/>
      <c r="N74" s="573"/>
      <c r="O74" s="573"/>
      <c r="P74" s="573"/>
      <c r="Q74" s="573"/>
      <c r="R74" s="573"/>
      <c r="S74" s="573"/>
      <c r="T74" s="573"/>
      <c r="U74" s="573"/>
      <c r="V74" s="573"/>
      <c r="W74" s="573"/>
      <c r="X74" s="573"/>
      <c r="Y74" s="574"/>
      <c r="Z74" s="38"/>
      <c r="AA74" s="689"/>
      <c r="AB74" s="690"/>
      <c r="AC74" s="690"/>
      <c r="AD74" s="690"/>
      <c r="AE74" s="690"/>
      <c r="AF74" s="690"/>
      <c r="AG74" s="690"/>
      <c r="AH74" s="690"/>
      <c r="AI74" s="690"/>
      <c r="AJ74" s="690"/>
      <c r="AK74" s="690"/>
      <c r="AL74" s="690"/>
      <c r="AM74" s="690"/>
      <c r="AN74" s="690"/>
      <c r="AO74" s="690"/>
      <c r="AP74" s="690"/>
      <c r="AQ74" s="690"/>
      <c r="AR74" s="690"/>
      <c r="AS74" s="690"/>
      <c r="AT74" s="690"/>
      <c r="AU74" s="690"/>
      <c r="AV74" s="690"/>
      <c r="AW74" s="690"/>
      <c r="AX74" s="690"/>
      <c r="AY74" s="690"/>
      <c r="AZ74" s="690"/>
      <c r="BA74" s="691"/>
      <c r="BB74" s="39"/>
      <c r="BC74" s="40"/>
      <c r="BD74" s="15"/>
    </row>
    <row r="75" spans="1:103" ht="12" customHeight="1" x14ac:dyDescent="0.4">
      <c r="A75" s="1"/>
      <c r="B75" s="572"/>
      <c r="C75" s="573"/>
      <c r="D75" s="573"/>
      <c r="E75" s="573"/>
      <c r="F75" s="573"/>
      <c r="G75" s="573"/>
      <c r="H75" s="573"/>
      <c r="I75" s="573"/>
      <c r="J75" s="573"/>
      <c r="K75" s="573"/>
      <c r="L75" s="573"/>
      <c r="M75" s="573"/>
      <c r="N75" s="573"/>
      <c r="O75" s="573"/>
      <c r="P75" s="573"/>
      <c r="Q75" s="573"/>
      <c r="R75" s="573"/>
      <c r="S75" s="573"/>
      <c r="T75" s="573"/>
      <c r="U75" s="573"/>
      <c r="V75" s="573"/>
      <c r="W75" s="573"/>
      <c r="X75" s="573"/>
      <c r="Y75" s="574"/>
      <c r="Z75" s="38"/>
      <c r="AA75" s="689"/>
      <c r="AB75" s="690"/>
      <c r="AC75" s="690"/>
      <c r="AD75" s="690"/>
      <c r="AE75" s="690"/>
      <c r="AF75" s="690"/>
      <c r="AG75" s="690"/>
      <c r="AH75" s="690"/>
      <c r="AI75" s="690"/>
      <c r="AJ75" s="690"/>
      <c r="AK75" s="690"/>
      <c r="AL75" s="690"/>
      <c r="AM75" s="690"/>
      <c r="AN75" s="690"/>
      <c r="AO75" s="690"/>
      <c r="AP75" s="690"/>
      <c r="AQ75" s="690"/>
      <c r="AR75" s="690"/>
      <c r="AS75" s="690"/>
      <c r="AT75" s="690"/>
      <c r="AU75" s="690"/>
      <c r="AV75" s="690"/>
      <c r="AW75" s="690"/>
      <c r="AX75" s="690"/>
      <c r="AY75" s="690"/>
      <c r="AZ75" s="690"/>
      <c r="BA75" s="691"/>
      <c r="BB75" s="39"/>
      <c r="BC75" s="40"/>
      <c r="BD75" s="15"/>
    </row>
    <row r="76" spans="1:103" ht="12" customHeight="1" x14ac:dyDescent="0.4">
      <c r="A76" s="1"/>
      <c r="B76" s="572"/>
      <c r="C76" s="573"/>
      <c r="D76" s="573"/>
      <c r="E76" s="573"/>
      <c r="F76" s="573"/>
      <c r="G76" s="573"/>
      <c r="H76" s="573"/>
      <c r="I76" s="573"/>
      <c r="J76" s="573"/>
      <c r="K76" s="573"/>
      <c r="L76" s="573"/>
      <c r="M76" s="573"/>
      <c r="N76" s="573"/>
      <c r="O76" s="573"/>
      <c r="P76" s="573"/>
      <c r="Q76" s="573"/>
      <c r="R76" s="573"/>
      <c r="S76" s="573"/>
      <c r="T76" s="573"/>
      <c r="U76" s="573"/>
      <c r="V76" s="573"/>
      <c r="W76" s="573"/>
      <c r="X76" s="573"/>
      <c r="Y76" s="574"/>
      <c r="Z76" s="38"/>
      <c r="AA76" s="689"/>
      <c r="AB76" s="690"/>
      <c r="AC76" s="690"/>
      <c r="AD76" s="690"/>
      <c r="AE76" s="690"/>
      <c r="AF76" s="690"/>
      <c r="AG76" s="690"/>
      <c r="AH76" s="690"/>
      <c r="AI76" s="690"/>
      <c r="AJ76" s="690"/>
      <c r="AK76" s="690"/>
      <c r="AL76" s="690"/>
      <c r="AM76" s="690"/>
      <c r="AN76" s="690"/>
      <c r="AO76" s="690"/>
      <c r="AP76" s="690"/>
      <c r="AQ76" s="690"/>
      <c r="AR76" s="690"/>
      <c r="AS76" s="690"/>
      <c r="AT76" s="690"/>
      <c r="AU76" s="690"/>
      <c r="AV76" s="690"/>
      <c r="AW76" s="690"/>
      <c r="AX76" s="690"/>
      <c r="AY76" s="690"/>
      <c r="AZ76" s="690"/>
      <c r="BA76" s="691"/>
      <c r="BB76" s="39"/>
      <c r="BC76" s="40"/>
      <c r="BD76" s="15"/>
    </row>
    <row r="77" spans="1:103" ht="12" customHeight="1" thickBot="1" x14ac:dyDescent="0.45">
      <c r="A77" s="1"/>
      <c r="B77" s="572"/>
      <c r="C77" s="573"/>
      <c r="D77" s="573"/>
      <c r="E77" s="573"/>
      <c r="F77" s="573"/>
      <c r="G77" s="573"/>
      <c r="H77" s="573"/>
      <c r="I77" s="573"/>
      <c r="J77" s="573"/>
      <c r="K77" s="573"/>
      <c r="L77" s="573"/>
      <c r="M77" s="573"/>
      <c r="N77" s="573"/>
      <c r="O77" s="573"/>
      <c r="P77" s="573"/>
      <c r="Q77" s="573"/>
      <c r="R77" s="573"/>
      <c r="S77" s="573"/>
      <c r="T77" s="573"/>
      <c r="U77" s="573"/>
      <c r="V77" s="573"/>
      <c r="W77" s="573"/>
      <c r="X77" s="573"/>
      <c r="Y77" s="574"/>
      <c r="Z77" s="38"/>
      <c r="AA77" s="692"/>
      <c r="AB77" s="693"/>
      <c r="AC77" s="693"/>
      <c r="AD77" s="693"/>
      <c r="AE77" s="693"/>
      <c r="AF77" s="693"/>
      <c r="AG77" s="693"/>
      <c r="AH77" s="693"/>
      <c r="AI77" s="693"/>
      <c r="AJ77" s="693"/>
      <c r="AK77" s="693"/>
      <c r="AL77" s="693"/>
      <c r="AM77" s="693"/>
      <c r="AN77" s="693"/>
      <c r="AO77" s="693"/>
      <c r="AP77" s="693"/>
      <c r="AQ77" s="693"/>
      <c r="AR77" s="693"/>
      <c r="AS77" s="693"/>
      <c r="AT77" s="693"/>
      <c r="AU77" s="693"/>
      <c r="AV77" s="693"/>
      <c r="AW77" s="693"/>
      <c r="AX77" s="693"/>
      <c r="AY77" s="693"/>
      <c r="AZ77" s="693"/>
      <c r="BA77" s="694"/>
      <c r="BB77" s="39"/>
      <c r="BC77" s="40"/>
      <c r="BD77" s="15"/>
    </row>
    <row r="78" spans="1:103" ht="12" customHeight="1" thickTop="1" x14ac:dyDescent="0.2">
      <c r="A78" s="1"/>
      <c r="B78" s="572"/>
      <c r="C78" s="573"/>
      <c r="D78" s="573"/>
      <c r="E78" s="573"/>
      <c r="F78" s="573"/>
      <c r="G78" s="573"/>
      <c r="H78" s="573"/>
      <c r="I78" s="573"/>
      <c r="J78" s="573"/>
      <c r="K78" s="573"/>
      <c r="L78" s="573"/>
      <c r="M78" s="573"/>
      <c r="N78" s="573"/>
      <c r="O78" s="573"/>
      <c r="P78" s="573"/>
      <c r="Q78" s="573"/>
      <c r="R78" s="573"/>
      <c r="S78" s="573"/>
      <c r="T78" s="573"/>
      <c r="U78" s="573"/>
      <c r="V78" s="573"/>
      <c r="W78" s="573"/>
      <c r="X78" s="573"/>
      <c r="Y78" s="574"/>
      <c r="Z78" s="40"/>
      <c r="BC78" s="41"/>
      <c r="BD78" s="15"/>
      <c r="CY78" s="24"/>
    </row>
    <row r="79" spans="1:103" ht="12" customHeight="1" x14ac:dyDescent="0.2">
      <c r="A79" s="1"/>
      <c r="B79" s="572"/>
      <c r="C79" s="573"/>
      <c r="D79" s="573"/>
      <c r="E79" s="573"/>
      <c r="F79" s="573"/>
      <c r="G79" s="573"/>
      <c r="H79" s="573"/>
      <c r="I79" s="573"/>
      <c r="J79" s="573"/>
      <c r="K79" s="573"/>
      <c r="L79" s="573"/>
      <c r="M79" s="573"/>
      <c r="N79" s="573"/>
      <c r="O79" s="573"/>
      <c r="P79" s="573"/>
      <c r="Q79" s="573"/>
      <c r="R79" s="573"/>
      <c r="S79" s="573"/>
      <c r="T79" s="573"/>
      <c r="U79" s="573"/>
      <c r="V79" s="573"/>
      <c r="W79" s="573"/>
      <c r="X79" s="573"/>
      <c r="Y79" s="574"/>
      <c r="Z79" s="40"/>
      <c r="AA79" s="683" t="s">
        <v>165</v>
      </c>
      <c r="AB79" s="683"/>
      <c r="AC79" s="683"/>
      <c r="AD79" s="683"/>
      <c r="AE79" s="683"/>
      <c r="AF79" s="683"/>
      <c r="AG79" s="683"/>
      <c r="AH79" s="683"/>
      <c r="AI79" s="683"/>
      <c r="AJ79" s="683"/>
      <c r="AK79" s="683"/>
      <c r="AL79" s="683"/>
      <c r="AM79" s="683"/>
      <c r="AN79" s="683"/>
      <c r="AO79" s="683"/>
      <c r="AP79" s="683"/>
      <c r="AQ79" s="683"/>
      <c r="AR79" s="683"/>
      <c r="AS79" s="683"/>
      <c r="AT79" s="683"/>
      <c r="AU79" s="683"/>
      <c r="AV79" s="683"/>
      <c r="AW79" s="683"/>
      <c r="AX79" s="683"/>
      <c r="AY79" s="683"/>
      <c r="AZ79" s="683"/>
      <c r="BA79" s="683"/>
      <c r="BB79" s="683"/>
      <c r="BC79" s="41"/>
      <c r="BD79" s="15"/>
      <c r="CY79" s="9"/>
    </row>
    <row r="80" spans="1:103" ht="12" customHeight="1" thickBot="1" x14ac:dyDescent="0.25">
      <c r="A80" s="1"/>
      <c r="B80" s="575"/>
      <c r="C80" s="576"/>
      <c r="D80" s="576"/>
      <c r="E80" s="576"/>
      <c r="F80" s="576"/>
      <c r="G80" s="576"/>
      <c r="H80" s="576"/>
      <c r="I80" s="576"/>
      <c r="J80" s="576"/>
      <c r="K80" s="576"/>
      <c r="L80" s="576"/>
      <c r="M80" s="576"/>
      <c r="N80" s="576"/>
      <c r="O80" s="576"/>
      <c r="P80" s="576"/>
      <c r="Q80" s="576"/>
      <c r="R80" s="576"/>
      <c r="S80" s="576"/>
      <c r="T80" s="576"/>
      <c r="U80" s="576"/>
      <c r="V80" s="576"/>
      <c r="W80" s="576"/>
      <c r="X80" s="576"/>
      <c r="Y80" s="577"/>
      <c r="Z80" s="40"/>
      <c r="AA80" s="683"/>
      <c r="AB80" s="683"/>
      <c r="AC80" s="683"/>
      <c r="AD80" s="683"/>
      <c r="AE80" s="683"/>
      <c r="AF80" s="683"/>
      <c r="AG80" s="683"/>
      <c r="AH80" s="683"/>
      <c r="AI80" s="683"/>
      <c r="AJ80" s="683"/>
      <c r="AK80" s="683"/>
      <c r="AL80" s="683"/>
      <c r="AM80" s="683"/>
      <c r="AN80" s="683"/>
      <c r="AO80" s="683"/>
      <c r="AP80" s="683"/>
      <c r="AQ80" s="683"/>
      <c r="AR80" s="683"/>
      <c r="AS80" s="683"/>
      <c r="AT80" s="683"/>
      <c r="AU80" s="683"/>
      <c r="AV80" s="683"/>
      <c r="AW80" s="683"/>
      <c r="AX80" s="683"/>
      <c r="AY80" s="683"/>
      <c r="AZ80" s="683"/>
      <c r="BA80" s="683"/>
      <c r="BB80" s="683"/>
      <c r="BC80" s="41"/>
      <c r="BD80" s="15"/>
      <c r="CY80" s="9"/>
    </row>
    <row r="81" spans="1:103" ht="12" customHeight="1" thickBot="1" x14ac:dyDescent="0.45">
      <c r="A81" s="1"/>
      <c r="Z81" s="40"/>
      <c r="AA81" s="179"/>
      <c r="AB81" s="703" t="s">
        <v>124</v>
      </c>
      <c r="AC81" s="703"/>
      <c r="AD81" s="703"/>
      <c r="AE81" s="703"/>
      <c r="AF81" s="703"/>
      <c r="AG81" s="703"/>
      <c r="AH81" s="703"/>
      <c r="AI81" s="703"/>
      <c r="AJ81" s="703"/>
      <c r="AK81" s="703"/>
      <c r="AL81" s="703"/>
      <c r="AM81" s="703"/>
      <c r="AN81" s="703"/>
      <c r="AO81" s="703"/>
      <c r="AP81" s="703"/>
      <c r="AQ81" s="703"/>
      <c r="AR81" s="703"/>
      <c r="AS81" s="703"/>
      <c r="AT81" s="703"/>
      <c r="AU81" s="703"/>
      <c r="AV81" s="703"/>
      <c r="AW81" s="703"/>
      <c r="AX81" s="703"/>
      <c r="AY81" s="703"/>
      <c r="AZ81" s="703"/>
      <c r="BA81" s="703"/>
      <c r="BB81" s="179"/>
      <c r="BC81" s="44"/>
      <c r="BD81" s="15"/>
      <c r="CY81" s="9"/>
    </row>
    <row r="82" spans="1:103" ht="12" customHeight="1" x14ac:dyDescent="0.4">
      <c r="A82" s="1"/>
      <c r="B82" s="683" t="s">
        <v>163</v>
      </c>
      <c r="C82" s="683"/>
      <c r="D82" s="683"/>
      <c r="E82" s="683"/>
      <c r="F82" s="683"/>
      <c r="G82" s="683"/>
      <c r="H82" s="683"/>
      <c r="I82" s="683"/>
      <c r="J82" s="683"/>
      <c r="K82" s="683"/>
      <c r="L82" s="683"/>
      <c r="M82" s="683"/>
      <c r="N82" s="683"/>
      <c r="O82" s="683"/>
      <c r="P82" s="683"/>
      <c r="Q82" s="683"/>
      <c r="R82" s="683"/>
      <c r="S82" s="683"/>
      <c r="T82" s="683"/>
      <c r="U82" s="683"/>
      <c r="V82" s="683"/>
      <c r="W82" s="683"/>
      <c r="X82" s="683"/>
      <c r="Y82" s="683"/>
      <c r="Z82" s="40"/>
      <c r="AA82" s="42"/>
      <c r="AB82" s="703"/>
      <c r="AC82" s="703"/>
      <c r="AD82" s="703"/>
      <c r="AE82" s="703"/>
      <c r="AF82" s="703"/>
      <c r="AG82" s="703"/>
      <c r="AH82" s="703"/>
      <c r="AI82" s="703"/>
      <c r="AJ82" s="703"/>
      <c r="AK82" s="703"/>
      <c r="AL82" s="703"/>
      <c r="AM82" s="703"/>
      <c r="AN82" s="703"/>
      <c r="AO82" s="703"/>
      <c r="AP82" s="703"/>
      <c r="AQ82" s="703"/>
      <c r="AR82" s="703"/>
      <c r="AS82" s="703"/>
      <c r="AT82" s="703"/>
      <c r="AU82" s="703"/>
      <c r="AV82" s="703"/>
      <c r="AW82" s="703"/>
      <c r="AX82" s="703"/>
      <c r="AY82" s="703"/>
      <c r="AZ82" s="703"/>
      <c r="BA82" s="703"/>
      <c r="BB82" s="43"/>
      <c r="BC82" s="44"/>
      <c r="BD82" s="15"/>
      <c r="BF82" s="754">
        <f>'②異動情報・学校情報・機構に送付が必要な場合（学校入力用）'!AA73</f>
        <v>0</v>
      </c>
      <c r="BG82" s="670">
        <f>YEAR(BF82)</f>
        <v>1900</v>
      </c>
      <c r="BH82" s="670">
        <f>MONTH(BF82)</f>
        <v>1</v>
      </c>
      <c r="BI82" s="670">
        <f>DAY(BF82)</f>
        <v>0</v>
      </c>
      <c r="CY82" s="9"/>
    </row>
    <row r="83" spans="1:103" ht="12" customHeight="1" x14ac:dyDescent="0.4">
      <c r="A83" s="1"/>
      <c r="B83" s="683"/>
      <c r="C83" s="683"/>
      <c r="D83" s="683"/>
      <c r="E83" s="683"/>
      <c r="F83" s="683"/>
      <c r="G83" s="683"/>
      <c r="H83" s="683"/>
      <c r="I83" s="683"/>
      <c r="J83" s="683"/>
      <c r="K83" s="683"/>
      <c r="L83" s="683"/>
      <c r="M83" s="683"/>
      <c r="N83" s="683"/>
      <c r="O83" s="683"/>
      <c r="P83" s="683"/>
      <c r="Q83" s="683"/>
      <c r="R83" s="683"/>
      <c r="S83" s="683"/>
      <c r="T83" s="683"/>
      <c r="U83" s="683"/>
      <c r="V83" s="683"/>
      <c r="W83" s="683"/>
      <c r="X83" s="683"/>
      <c r="Y83" s="683"/>
      <c r="Z83" s="40"/>
      <c r="AA83" s="42"/>
      <c r="AB83" s="685" t="str">
        <f>IF(OR(AW111&lt;&gt;0,'②異動情報・学校情報・機構に送付が必要な場合（学校入力用）'!V94=""),"",'②異動情報・学校情報・機構に送付が必要な場合（学校入力用）'!V94)</f>
        <v/>
      </c>
      <c r="AC83" s="685"/>
      <c r="AD83" s="414" t="s">
        <v>25</v>
      </c>
      <c r="AE83" s="414"/>
      <c r="AF83" s="414"/>
      <c r="AG83" s="414"/>
      <c r="AH83" s="414"/>
      <c r="AI83" s="20"/>
      <c r="AJ83" s="210"/>
      <c r="AK83" s="210"/>
      <c r="AL83" s="20"/>
      <c r="AM83" s="20"/>
      <c r="AN83" s="20"/>
      <c r="AO83" s="20"/>
      <c r="AP83" s="20"/>
      <c r="AR83" s="134"/>
      <c r="AS83" s="134"/>
      <c r="AT83" s="209"/>
      <c r="AU83" s="209"/>
      <c r="AV83" s="209"/>
      <c r="AW83" s="209"/>
      <c r="AX83" s="209"/>
      <c r="AY83" s="209"/>
      <c r="AZ83" s="209"/>
      <c r="BA83" s="209"/>
      <c r="BB83" s="43"/>
      <c r="BC83" s="44"/>
      <c r="BD83" s="15"/>
      <c r="BF83" s="755"/>
      <c r="BG83" s="671"/>
      <c r="BH83" s="671"/>
      <c r="BI83" s="671"/>
      <c r="CY83" s="9"/>
    </row>
    <row r="84" spans="1:103" ht="12" customHeight="1" x14ac:dyDescent="0.4">
      <c r="A84" s="1"/>
      <c r="B84" s="40"/>
      <c r="C84" s="684" t="s">
        <v>24</v>
      </c>
      <c r="D84" s="684"/>
      <c r="E84" s="684"/>
      <c r="F84" s="684"/>
      <c r="G84" s="684"/>
      <c r="H84" s="684"/>
      <c r="I84" s="684"/>
      <c r="J84" s="684"/>
      <c r="K84" s="684"/>
      <c r="L84" s="684"/>
      <c r="M84" s="684"/>
      <c r="N84" s="684"/>
      <c r="O84" s="684"/>
      <c r="P84" s="684"/>
      <c r="Q84" s="684"/>
      <c r="R84" s="684"/>
      <c r="S84" s="684"/>
      <c r="T84" s="684"/>
      <c r="U84" s="684"/>
      <c r="V84" s="684"/>
      <c r="W84" s="684"/>
      <c r="X84" s="684"/>
      <c r="Y84" s="208"/>
      <c r="Z84" s="40"/>
      <c r="AA84" s="42"/>
      <c r="AB84" s="685"/>
      <c r="AC84" s="685"/>
      <c r="AD84" s="414"/>
      <c r="AE84" s="414"/>
      <c r="AF84" s="414"/>
      <c r="AG84" s="414"/>
      <c r="AH84" s="414"/>
      <c r="AI84" s="20"/>
      <c r="AJ84" s="210"/>
      <c r="AK84" s="210"/>
      <c r="AL84" s="20"/>
      <c r="AM84" s="20"/>
      <c r="AN84" s="20"/>
      <c r="AO84" s="20"/>
      <c r="AP84" s="20"/>
      <c r="AR84" s="134"/>
      <c r="AS84" s="134"/>
      <c r="AT84" s="209"/>
      <c r="AU84" s="209"/>
      <c r="AV84" s="209"/>
      <c r="AW84" s="209"/>
      <c r="AX84" s="209"/>
      <c r="AY84" s="209"/>
      <c r="AZ84" s="209"/>
      <c r="BA84" s="209"/>
      <c r="BB84" s="42"/>
      <c r="BC84" s="44"/>
      <c r="BF84" s="671"/>
      <c r="BG84" s="671"/>
      <c r="BH84" s="671"/>
      <c r="BI84" s="671"/>
      <c r="CY84" s="24"/>
    </row>
    <row r="85" spans="1:103" ht="12" customHeight="1" x14ac:dyDescent="0.4">
      <c r="A85" s="1"/>
      <c r="B85" s="40"/>
      <c r="C85" s="684"/>
      <c r="D85" s="684"/>
      <c r="E85" s="684"/>
      <c r="F85" s="684"/>
      <c r="G85" s="684"/>
      <c r="H85" s="684"/>
      <c r="I85" s="684"/>
      <c r="J85" s="684"/>
      <c r="K85" s="684"/>
      <c r="L85" s="684"/>
      <c r="M85" s="684"/>
      <c r="N85" s="684"/>
      <c r="O85" s="684"/>
      <c r="P85" s="684"/>
      <c r="Q85" s="684"/>
      <c r="R85" s="684"/>
      <c r="S85" s="684"/>
      <c r="T85" s="684"/>
      <c r="U85" s="684"/>
      <c r="V85" s="684"/>
      <c r="W85" s="684"/>
      <c r="X85" s="684"/>
      <c r="Y85" s="19"/>
      <c r="Z85" s="40"/>
      <c r="AA85" s="42"/>
      <c r="AB85" s="42"/>
      <c r="AC85" s="42"/>
      <c r="AD85" s="42"/>
      <c r="AE85" s="42"/>
      <c r="AF85" s="42"/>
      <c r="AG85" s="42"/>
      <c r="AH85" s="42"/>
      <c r="AI85" s="42"/>
      <c r="AJ85" s="42"/>
      <c r="AK85" s="42"/>
      <c r="AL85" s="42"/>
      <c r="AM85" s="42"/>
      <c r="AN85" s="42"/>
      <c r="AO85" s="42"/>
      <c r="AP85" s="42"/>
      <c r="AQ85" s="42"/>
      <c r="AR85" s="42"/>
      <c r="AS85" s="42"/>
      <c r="AT85" s="209"/>
      <c r="AU85" s="209"/>
      <c r="AV85" s="209"/>
      <c r="AW85" s="209"/>
      <c r="AX85" s="209"/>
      <c r="AY85" s="209"/>
      <c r="AZ85" s="209"/>
      <c r="BA85" s="209"/>
      <c r="BB85" s="42"/>
      <c r="BC85" s="44"/>
      <c r="BF85" s="671"/>
      <c r="BG85" s="671"/>
      <c r="BH85" s="671"/>
      <c r="BI85" s="671"/>
    </row>
    <row r="86" spans="1:103" ht="12" customHeight="1" x14ac:dyDescent="0.4">
      <c r="A86" s="1"/>
      <c r="B86" s="40"/>
      <c r="C86" s="19"/>
      <c r="D86" s="9"/>
      <c r="E86" s="578" t="s">
        <v>26</v>
      </c>
      <c r="F86" s="578"/>
      <c r="G86" s="578"/>
      <c r="H86" s="578"/>
      <c r="I86" s="578"/>
      <c r="J86" s="681" t="str">
        <f>IF(AW111&lt;&gt;0,"",BG82)</f>
        <v/>
      </c>
      <c r="K86" s="681"/>
      <c r="L86" s="681"/>
      <c r="M86" s="681"/>
      <c r="N86" s="682" t="s">
        <v>27</v>
      </c>
      <c r="O86" s="681" t="str">
        <f>IF(AW111&lt;&gt;0,"",BH82)</f>
        <v/>
      </c>
      <c r="P86" s="681"/>
      <c r="Q86" s="681"/>
      <c r="R86" s="682" t="s">
        <v>28</v>
      </c>
      <c r="S86" s="681" t="str">
        <f>IF(AW111&lt;&gt;0,"",BI82)</f>
        <v/>
      </c>
      <c r="T86" s="681"/>
      <c r="U86" s="681"/>
      <c r="V86" s="682" t="s">
        <v>29</v>
      </c>
      <c r="W86" s="19"/>
      <c r="X86" s="19"/>
      <c r="Y86" s="19"/>
      <c r="Z86" s="40"/>
      <c r="AA86" s="42"/>
      <c r="AB86" s="685" t="str">
        <f>IF(OR(AW111&lt;&gt;0,'②異動情報・学校情報・機構に送付が必要な場合（学校入力用）'!V98=""),"",'②異動情報・学校情報・機構に送付が必要な場合（学校入力用）'!V98)</f>
        <v/>
      </c>
      <c r="AC86" s="685"/>
      <c r="AD86" s="414" t="s">
        <v>20</v>
      </c>
      <c r="AE86" s="414"/>
      <c r="AF86" s="414"/>
      <c r="AG86" s="737" t="str">
        <f>IF(OR(AW111&lt;&gt;0,'②異動情報・学校情報・機構に送付が必要な場合（学校入力用）'!AA98=""),"",'②異動情報・学校情報・機構に送付が必要な場合（学校入力用）'!AA98)</f>
        <v/>
      </c>
      <c r="AH86" s="738"/>
      <c r="AI86" s="738"/>
      <c r="AJ86" s="738"/>
      <c r="AK86" s="738"/>
      <c r="AL86" s="738"/>
      <c r="AM86" s="738"/>
      <c r="AN86" s="738"/>
      <c r="AO86" s="738"/>
      <c r="AP86" s="738"/>
      <c r="AQ86" s="738"/>
      <c r="AR86" s="738"/>
      <c r="AS86" s="738"/>
      <c r="AT86" s="738"/>
      <c r="AU86" s="738"/>
      <c r="AV86" s="738"/>
      <c r="AW86" s="738"/>
      <c r="AX86" s="738"/>
      <c r="AY86" s="738"/>
      <c r="AZ86" s="738"/>
      <c r="BA86" s="739"/>
      <c r="BB86" s="10"/>
      <c r="BC86" s="44"/>
      <c r="BF86" s="671"/>
      <c r="BG86" s="671"/>
      <c r="BH86" s="671"/>
      <c r="BI86" s="671"/>
    </row>
    <row r="87" spans="1:103" ht="12" customHeight="1" thickBot="1" x14ac:dyDescent="0.45">
      <c r="A87" s="1"/>
      <c r="B87" s="40"/>
      <c r="C87" s="19"/>
      <c r="D87" s="9"/>
      <c r="E87" s="578"/>
      <c r="F87" s="578"/>
      <c r="G87" s="578"/>
      <c r="H87" s="578"/>
      <c r="I87" s="578"/>
      <c r="J87" s="681"/>
      <c r="K87" s="681"/>
      <c r="L87" s="681"/>
      <c r="M87" s="681"/>
      <c r="N87" s="682"/>
      <c r="O87" s="681"/>
      <c r="P87" s="681"/>
      <c r="Q87" s="681"/>
      <c r="R87" s="682"/>
      <c r="S87" s="681"/>
      <c r="T87" s="681"/>
      <c r="U87" s="681"/>
      <c r="V87" s="682"/>
      <c r="W87" s="19"/>
      <c r="X87" s="19"/>
      <c r="Y87" s="19"/>
      <c r="Z87" s="45"/>
      <c r="AA87" s="42"/>
      <c r="AB87" s="685"/>
      <c r="AC87" s="685"/>
      <c r="AD87" s="414"/>
      <c r="AE87" s="414"/>
      <c r="AF87" s="414"/>
      <c r="AG87" s="740"/>
      <c r="AH87" s="741"/>
      <c r="AI87" s="741"/>
      <c r="AJ87" s="741"/>
      <c r="AK87" s="741"/>
      <c r="AL87" s="741"/>
      <c r="AM87" s="741"/>
      <c r="AN87" s="741"/>
      <c r="AO87" s="741"/>
      <c r="AP87" s="741"/>
      <c r="AQ87" s="741"/>
      <c r="AR87" s="741"/>
      <c r="AS87" s="741"/>
      <c r="AT87" s="741"/>
      <c r="AU87" s="741"/>
      <c r="AV87" s="741"/>
      <c r="AW87" s="741"/>
      <c r="AX87" s="741"/>
      <c r="AY87" s="741"/>
      <c r="AZ87" s="741"/>
      <c r="BA87" s="742"/>
      <c r="BB87" s="10"/>
      <c r="BC87" s="15"/>
      <c r="BD87" s="15"/>
      <c r="BF87" s="672"/>
      <c r="BG87" s="672"/>
      <c r="BH87" s="672"/>
      <c r="BI87" s="672"/>
    </row>
    <row r="88" spans="1:103" ht="12" customHeight="1" x14ac:dyDescent="0.4">
      <c r="A88" s="1"/>
      <c r="B88" s="40"/>
      <c r="C88" s="19"/>
      <c r="D88" s="9"/>
      <c r="E88" s="578" t="s">
        <v>30</v>
      </c>
      <c r="F88" s="578"/>
      <c r="G88" s="578"/>
      <c r="H88" s="578"/>
      <c r="I88" s="578"/>
      <c r="J88" s="581" t="str">
        <f>IF('②異動情報・学校情報・機構に送付が必要な場合（学校入力用）'!AA75="","",'②異動情報・学校情報・機構に送付が必要な場合（学校入力用）'!AA75)</f>
        <v/>
      </c>
      <c r="K88" s="581"/>
      <c r="L88" s="581"/>
      <c r="M88" s="581"/>
      <c r="N88" s="581"/>
      <c r="O88" s="581"/>
      <c r="P88" s="581"/>
      <c r="Q88" s="581"/>
      <c r="R88" s="581"/>
      <c r="S88" s="581"/>
      <c r="T88" s="581"/>
      <c r="U88" s="581"/>
      <c r="V88" s="581"/>
      <c r="W88" s="581"/>
      <c r="X88" s="581"/>
      <c r="Y88" s="581"/>
      <c r="Z88" s="45"/>
      <c r="AA88" s="194"/>
      <c r="BB88" s="47"/>
      <c r="BC88" s="15"/>
      <c r="BD88" s="15"/>
    </row>
    <row r="89" spans="1:103" ht="12" customHeight="1" x14ac:dyDescent="0.4">
      <c r="A89" s="1"/>
      <c r="B89" s="40"/>
      <c r="C89" s="19"/>
      <c r="D89" s="9"/>
      <c r="E89" s="578"/>
      <c r="F89" s="578"/>
      <c r="G89" s="578"/>
      <c r="H89" s="578"/>
      <c r="I89" s="578"/>
      <c r="J89" s="581"/>
      <c r="K89" s="581"/>
      <c r="L89" s="581"/>
      <c r="M89" s="581"/>
      <c r="N89" s="581"/>
      <c r="O89" s="581"/>
      <c r="P89" s="581"/>
      <c r="Q89" s="581"/>
      <c r="R89" s="581"/>
      <c r="S89" s="581"/>
      <c r="T89" s="581"/>
      <c r="U89" s="581"/>
      <c r="V89" s="581"/>
      <c r="W89" s="581"/>
      <c r="X89" s="581"/>
      <c r="Y89" s="581"/>
      <c r="Z89" s="45"/>
      <c r="AA89" s="48"/>
      <c r="AB89" s="194"/>
      <c r="AC89" s="582" t="s">
        <v>134</v>
      </c>
      <c r="AD89" s="582"/>
      <c r="AE89" s="582"/>
      <c r="AF89" s="582"/>
      <c r="AG89" s="582"/>
      <c r="AH89" s="582"/>
      <c r="AI89" s="582"/>
      <c r="AJ89" s="582"/>
      <c r="AK89" s="582" t="s">
        <v>33</v>
      </c>
      <c r="AL89" s="582"/>
      <c r="AM89" s="582"/>
      <c r="AN89" s="582"/>
      <c r="AO89" s="582"/>
      <c r="AP89" s="582"/>
      <c r="AQ89" s="582"/>
      <c r="AR89" s="582"/>
      <c r="AS89" s="582"/>
      <c r="AT89" s="582"/>
      <c r="AU89" s="582"/>
      <c r="AV89" s="582"/>
      <c r="AW89" s="763" t="s">
        <v>34</v>
      </c>
      <c r="AX89" s="582"/>
      <c r="AY89" s="582"/>
      <c r="AZ89" s="582"/>
      <c r="BA89" s="47"/>
      <c r="BB89" s="42"/>
      <c r="BC89" s="15"/>
      <c r="BD89" s="15"/>
      <c r="BE89" s="2" t="str">
        <f>IF(AND('②異動情報・学校情報・機構に送付が必要な場合（学校入力用）'!AA79="",'②異動情報・学校情報・機構に送付が必要な場合（学校入力用）'!AA81=""),"",'②異動情報・学校情報・機構に送付が必要な場合（学校入力用）'!AA79)&amp;CHAR(10)&amp;IF(OR('②異動情報・学校情報・機構に送付が必要な場合（学校入力用）'!AA79="",'②異動情報・学校情報・機構に送付が必要な場合（学校入力用）'!AA81=""),"","(")&amp;'②異動情報・学校情報・機構に送付が必要な場合（学校入力用）'!AA81&amp;IF(OR('②異動情報・学校情報・機構に送付が必要な場合（学校入力用）'!AA79="",'②異動情報・学校情報・機構に送付が必要な場合（学校入力用）'!AA81=""),"",")")</f>
        <v xml:space="preserve">
</v>
      </c>
    </row>
    <row r="90" spans="1:103" ht="12" customHeight="1" x14ac:dyDescent="0.4">
      <c r="A90" s="1"/>
      <c r="B90" s="40"/>
      <c r="C90" s="19"/>
      <c r="D90" s="9"/>
      <c r="E90" s="872" t="s">
        <v>31</v>
      </c>
      <c r="F90" s="872"/>
      <c r="G90" s="872"/>
      <c r="H90" s="872"/>
      <c r="I90" s="872"/>
      <c r="J90" s="581" t="str">
        <f>IF('②異動情報・学校情報・機構に送付が必要な場合（学校入力用）'!AA77="","",'②異動情報・学校情報・機構に送付が必要な場合（学校入力用）'!AA77)</f>
        <v/>
      </c>
      <c r="K90" s="581"/>
      <c r="L90" s="581"/>
      <c r="M90" s="581"/>
      <c r="N90" s="581"/>
      <c r="O90" s="581"/>
      <c r="P90" s="581"/>
      <c r="Q90" s="581"/>
      <c r="R90" s="581"/>
      <c r="S90" s="581"/>
      <c r="T90" s="581"/>
      <c r="U90" s="581"/>
      <c r="V90" s="581"/>
      <c r="W90" s="581"/>
      <c r="X90" s="581"/>
      <c r="Y90" s="581"/>
      <c r="Z90" s="45"/>
      <c r="AA90" s="48"/>
      <c r="AB90" s="48"/>
      <c r="AC90" s="764" t="str">
        <f>IF('②異動情報・学校情報・機構に送付が必要な場合（学校入力用）'!AA79="","",'②異動情報・学校情報・機構に送付が必要な場合（学校入力用）'!AA79)&amp;CHAR(10)&amp;IF('②異動情報・学校情報・機構に送付が必要な場合（学校入力用）'!AA81="","","("&amp;'②異動情報・学校情報・機構に送付が必要な場合（学校入力用）'!AA81&amp;")")</f>
        <v xml:space="preserve">
</v>
      </c>
      <c r="AD90" s="764"/>
      <c r="AE90" s="764"/>
      <c r="AF90" s="764"/>
      <c r="AG90" s="764"/>
      <c r="AH90" s="764"/>
      <c r="AI90" s="764"/>
      <c r="AJ90" s="764"/>
      <c r="AK90" s="874" t="str">
        <f>MID('②異動情報・学校情報・機構に送付が必要な場合（学校入力用）'!AA83,1,1)</f>
        <v/>
      </c>
      <c r="AL90" s="759"/>
      <c r="AM90" s="759" t="str">
        <f>MID('②異動情報・学校情報・機構に送付が必要な場合（学校入力用）'!AA83,2,1)</f>
        <v/>
      </c>
      <c r="AN90" s="759"/>
      <c r="AO90" s="759" t="str">
        <f>MID('②異動情報・学校情報・機構に送付が必要な場合（学校入力用）'!AA83,3,1)</f>
        <v/>
      </c>
      <c r="AP90" s="759"/>
      <c r="AQ90" s="759" t="str">
        <f>MID('②異動情報・学校情報・機構に送付が必要な場合（学校入力用）'!AA83,4,1)</f>
        <v/>
      </c>
      <c r="AR90" s="759"/>
      <c r="AS90" s="759" t="str">
        <f>MID('②異動情報・学校情報・機構に送付が必要な場合（学校入力用）'!AA83,5,1)</f>
        <v/>
      </c>
      <c r="AT90" s="759"/>
      <c r="AU90" s="759" t="str">
        <f>MID('②異動情報・学校情報・機構に送付が必要な場合（学校入力用）'!AA83,6,1)</f>
        <v/>
      </c>
      <c r="AV90" s="760"/>
      <c r="AW90" s="761" t="str">
        <f>ASC(MID('②異動情報・学校情報・機構に送付が必要な場合（学校入力用）'!AA85,1,1))</f>
        <v/>
      </c>
      <c r="AX90" s="762"/>
      <c r="AY90" s="579" t="str">
        <f>ASC(MID('②異動情報・学校情報・機構に送付が必要な場合（学校入力用）'!AA85,2,1))</f>
        <v/>
      </c>
      <c r="AZ90" s="580"/>
      <c r="BA90" s="48"/>
      <c r="BB90" s="48"/>
      <c r="BC90" s="15"/>
      <c r="BD90" s="15"/>
    </row>
    <row r="91" spans="1:103" ht="12" customHeight="1" x14ac:dyDescent="0.4">
      <c r="A91" s="1"/>
      <c r="B91" s="36"/>
      <c r="C91" s="19"/>
      <c r="D91" s="9"/>
      <c r="E91" s="872"/>
      <c r="F91" s="872"/>
      <c r="G91" s="872"/>
      <c r="H91" s="872"/>
      <c r="I91" s="872"/>
      <c r="J91" s="581"/>
      <c r="K91" s="581"/>
      <c r="L91" s="581"/>
      <c r="M91" s="581"/>
      <c r="N91" s="581"/>
      <c r="O91" s="581"/>
      <c r="P91" s="581"/>
      <c r="Q91" s="581"/>
      <c r="R91" s="581"/>
      <c r="S91" s="581"/>
      <c r="T91" s="581"/>
      <c r="U91" s="581"/>
      <c r="V91" s="581"/>
      <c r="W91" s="581"/>
      <c r="X91" s="581"/>
      <c r="Y91" s="581"/>
      <c r="Z91" s="40"/>
      <c r="AA91" s="48"/>
      <c r="AB91" s="48"/>
      <c r="AC91" s="764"/>
      <c r="AD91" s="764"/>
      <c r="AE91" s="764"/>
      <c r="AF91" s="764"/>
      <c r="AG91" s="764"/>
      <c r="AH91" s="764"/>
      <c r="AI91" s="764"/>
      <c r="AJ91" s="764"/>
      <c r="AK91" s="874"/>
      <c r="AL91" s="759"/>
      <c r="AM91" s="759"/>
      <c r="AN91" s="759"/>
      <c r="AO91" s="759"/>
      <c r="AP91" s="759"/>
      <c r="AQ91" s="759"/>
      <c r="AR91" s="759"/>
      <c r="AS91" s="759"/>
      <c r="AT91" s="759"/>
      <c r="AU91" s="759"/>
      <c r="AV91" s="760"/>
      <c r="AW91" s="761"/>
      <c r="AX91" s="762"/>
      <c r="AY91" s="579"/>
      <c r="AZ91" s="580"/>
      <c r="BA91" s="48"/>
      <c r="BB91" s="48"/>
      <c r="BC91" s="15"/>
      <c r="BD91" s="15"/>
    </row>
    <row r="92" spans="1:103" ht="12" customHeight="1" x14ac:dyDescent="0.4">
      <c r="A92" s="1"/>
      <c r="B92" s="36"/>
      <c r="C92" s="40"/>
      <c r="E92" s="873" t="s">
        <v>32</v>
      </c>
      <c r="F92" s="873"/>
      <c r="G92" s="873"/>
      <c r="H92" s="873"/>
      <c r="I92" s="873"/>
      <c r="J92" s="873"/>
      <c r="K92" s="873"/>
      <c r="L92" s="873"/>
      <c r="M92" s="873"/>
      <c r="N92" s="873"/>
      <c r="O92" s="873"/>
      <c r="P92" s="873"/>
      <c r="Q92" s="873"/>
      <c r="R92" s="873"/>
      <c r="S92" s="873"/>
      <c r="T92" s="873"/>
      <c r="U92" s="873"/>
      <c r="V92" s="873"/>
      <c r="W92" s="40"/>
      <c r="X92" s="40"/>
      <c r="Y92" s="40"/>
      <c r="Z92" s="40"/>
      <c r="AA92" s="48"/>
      <c r="AB92" s="48"/>
      <c r="AC92" s="764"/>
      <c r="AD92" s="764"/>
      <c r="AE92" s="764"/>
      <c r="AF92" s="764"/>
      <c r="AG92" s="764"/>
      <c r="AH92" s="764"/>
      <c r="AI92" s="764"/>
      <c r="AJ92" s="764"/>
      <c r="AK92" s="874"/>
      <c r="AL92" s="759"/>
      <c r="AM92" s="759"/>
      <c r="AN92" s="759"/>
      <c r="AO92" s="759"/>
      <c r="AP92" s="759"/>
      <c r="AQ92" s="759"/>
      <c r="AR92" s="759"/>
      <c r="AS92" s="759"/>
      <c r="AT92" s="759"/>
      <c r="AU92" s="759"/>
      <c r="AV92" s="760"/>
      <c r="AW92" s="761"/>
      <c r="AX92" s="762"/>
      <c r="AY92" s="579"/>
      <c r="AZ92" s="580"/>
      <c r="BA92" s="48"/>
      <c r="BB92" s="48"/>
      <c r="BC92" s="15"/>
      <c r="BD92" s="15"/>
    </row>
    <row r="93" spans="1:103" ht="12" customHeight="1" x14ac:dyDescent="0.4">
      <c r="A93" s="1"/>
      <c r="B93" s="36"/>
      <c r="C93" s="36"/>
      <c r="D93" s="36"/>
      <c r="E93" s="873"/>
      <c r="F93" s="873"/>
      <c r="G93" s="873"/>
      <c r="H93" s="873"/>
      <c r="I93" s="873"/>
      <c r="J93" s="873"/>
      <c r="K93" s="873"/>
      <c r="L93" s="873"/>
      <c r="M93" s="873"/>
      <c r="N93" s="873"/>
      <c r="O93" s="873"/>
      <c r="P93" s="873"/>
      <c r="Q93" s="873"/>
      <c r="R93" s="873"/>
      <c r="S93" s="873"/>
      <c r="T93" s="873"/>
      <c r="U93" s="873"/>
      <c r="V93" s="873"/>
      <c r="W93" s="40"/>
      <c r="X93" s="40"/>
      <c r="Y93" s="40"/>
      <c r="Z93" s="40"/>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5"/>
      <c r="BD93" s="15"/>
    </row>
    <row r="94" spans="1:103" ht="12" customHeight="1" x14ac:dyDescent="0.4">
      <c r="A94" s="1"/>
      <c r="B94" s="36"/>
      <c r="C94" s="36"/>
      <c r="D94" s="36"/>
      <c r="E94" s="49"/>
      <c r="F94" s="49"/>
      <c r="G94" s="49"/>
      <c r="H94" s="49"/>
      <c r="I94" s="49"/>
      <c r="J94" s="49"/>
      <c r="K94" s="49"/>
      <c r="L94" s="49"/>
      <c r="M94" s="49"/>
      <c r="N94" s="49"/>
      <c r="O94" s="49"/>
      <c r="P94" s="49"/>
      <c r="Q94" s="49"/>
      <c r="R94" s="49"/>
      <c r="S94" s="49"/>
      <c r="T94" s="49"/>
      <c r="U94" s="49"/>
      <c r="V94" s="49"/>
      <c r="W94" s="40"/>
      <c r="X94" s="40"/>
      <c r="Y94" s="40"/>
      <c r="Z94" s="40"/>
      <c r="AA94" s="40"/>
      <c r="AB94" s="40"/>
      <c r="AC94" s="50"/>
      <c r="AD94" s="51"/>
      <c r="AE94" s="51"/>
      <c r="AF94" s="51"/>
      <c r="AG94" s="50"/>
      <c r="AH94" s="50"/>
      <c r="AI94" s="50"/>
      <c r="AJ94" s="50"/>
      <c r="AK94" s="50"/>
      <c r="AL94" s="50"/>
      <c r="AM94" s="50"/>
      <c r="AN94" s="50"/>
      <c r="AO94" s="50"/>
      <c r="AP94" s="50"/>
      <c r="AQ94" s="50"/>
      <c r="AR94" s="50"/>
      <c r="AS94" s="50"/>
      <c r="AT94" s="50"/>
      <c r="AU94" s="50"/>
      <c r="AV94" s="50"/>
      <c r="AW94" s="50"/>
      <c r="AX94" s="50"/>
      <c r="AY94" s="50"/>
      <c r="AZ94" s="50"/>
      <c r="BA94" s="50"/>
      <c r="BB94" s="52"/>
      <c r="BC94" s="15"/>
      <c r="BD94" s="15"/>
    </row>
    <row r="95" spans="1:103" ht="12" customHeight="1" x14ac:dyDescent="0.4">
      <c r="A95" s="1"/>
      <c r="B95" s="36"/>
      <c r="C95" s="36"/>
      <c r="D95" s="36"/>
      <c r="E95" s="40"/>
      <c r="F95" s="40"/>
      <c r="G95" s="40"/>
      <c r="H95" s="40"/>
      <c r="I95" s="40"/>
      <c r="J95" s="40"/>
      <c r="K95" s="40"/>
      <c r="L95" s="40"/>
      <c r="M95" s="40"/>
      <c r="N95" s="40"/>
      <c r="O95" s="40"/>
      <c r="P95" s="40"/>
      <c r="Q95" s="40"/>
      <c r="R95" s="40"/>
      <c r="S95" s="40"/>
      <c r="T95" s="40"/>
      <c r="U95" s="40"/>
      <c r="V95" s="40"/>
      <c r="W95" s="40"/>
      <c r="X95" s="40"/>
      <c r="Y95" s="40"/>
      <c r="Z95" s="40"/>
      <c r="AA95" s="40"/>
      <c r="AB95" s="40"/>
      <c r="AC95" s="50"/>
      <c r="AD95" s="51"/>
      <c r="AE95" s="51"/>
      <c r="AF95" s="51"/>
      <c r="AG95" s="50"/>
      <c r="AH95" s="50"/>
      <c r="AI95" s="50"/>
      <c r="AJ95" s="50"/>
      <c r="AK95" s="50"/>
      <c r="AL95" s="50"/>
      <c r="AM95" s="50"/>
      <c r="AN95" s="50"/>
      <c r="AO95" s="50"/>
      <c r="AP95" s="50"/>
      <c r="AQ95" s="50"/>
      <c r="AR95" s="50"/>
      <c r="AS95" s="50"/>
      <c r="AT95" s="50"/>
      <c r="AU95" s="50"/>
      <c r="AV95" s="50"/>
      <c r="AW95" s="50"/>
      <c r="AX95" s="50"/>
      <c r="AY95" s="50"/>
      <c r="AZ95" s="50"/>
      <c r="BA95" s="50"/>
      <c r="BB95" s="36"/>
      <c r="BC95" s="15"/>
      <c r="BD95" s="15"/>
    </row>
    <row r="96" spans="1:103" ht="12" customHeight="1" x14ac:dyDescent="0.4">
      <c r="A96" s="1"/>
      <c r="B96" s="36"/>
      <c r="C96" s="36"/>
      <c r="D96" s="36"/>
      <c r="E96" s="40"/>
      <c r="F96" s="40"/>
      <c r="G96" s="40"/>
      <c r="H96" s="40"/>
      <c r="I96" s="40"/>
      <c r="J96" s="40"/>
      <c r="K96" s="40"/>
      <c r="L96" s="40"/>
      <c r="M96" s="40"/>
      <c r="N96" s="40"/>
      <c r="O96" s="40"/>
      <c r="P96" s="40"/>
      <c r="Q96" s="40"/>
      <c r="R96" s="40"/>
      <c r="S96" s="40"/>
      <c r="T96" s="40"/>
      <c r="U96" s="40"/>
      <c r="V96" s="40"/>
      <c r="W96" s="40"/>
      <c r="X96" s="40"/>
      <c r="Y96" s="40"/>
      <c r="Z96" s="40"/>
      <c r="AA96" s="40"/>
      <c r="AB96" s="40"/>
      <c r="AC96" s="50"/>
      <c r="AD96" s="51"/>
      <c r="AE96" s="51"/>
      <c r="AF96" s="51"/>
      <c r="AG96" s="50"/>
      <c r="AH96" s="50"/>
      <c r="AI96" s="50"/>
      <c r="AJ96" s="50"/>
      <c r="AK96" s="50"/>
      <c r="AL96" s="50"/>
      <c r="AM96" s="50"/>
      <c r="AN96" s="50"/>
      <c r="AO96" s="50"/>
      <c r="AP96" s="50"/>
      <c r="AQ96" s="50"/>
      <c r="AR96" s="50"/>
      <c r="AS96" s="50"/>
      <c r="AT96" s="50"/>
      <c r="AU96" s="50"/>
      <c r="AV96" s="50"/>
      <c r="AW96" s="50"/>
      <c r="AX96" s="50"/>
      <c r="AY96" s="50"/>
      <c r="AZ96" s="50"/>
      <c r="BA96" s="50"/>
      <c r="BB96" s="36"/>
      <c r="BC96" s="15"/>
      <c r="BD96" s="15"/>
    </row>
    <row r="97" spans="1:56" ht="12.75" customHeight="1" x14ac:dyDescent="0.4">
      <c r="A97" s="1"/>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7"/>
      <c r="BC97" s="15"/>
      <c r="BD97" s="15"/>
    </row>
    <row r="98" spans="1:56" ht="12.75" customHeight="1" x14ac:dyDescent="0.15">
      <c r="A98" s="1"/>
      <c r="B98" s="53" t="s">
        <v>35</v>
      </c>
      <c r="C98" s="53"/>
      <c r="D98" s="53"/>
      <c r="E98" s="53"/>
      <c r="F98" s="53"/>
      <c r="G98" s="53"/>
      <c r="H98" s="53"/>
      <c r="I98" s="53"/>
      <c r="J98" s="53"/>
      <c r="K98" s="53"/>
      <c r="L98" s="53"/>
      <c r="M98" s="53"/>
      <c r="N98" s="53"/>
      <c r="O98" s="53"/>
      <c r="P98" s="53"/>
      <c r="Q98" s="53"/>
      <c r="R98" s="53"/>
      <c r="S98" s="53"/>
      <c r="T98" s="53"/>
      <c r="U98" s="54"/>
      <c r="V98" s="54"/>
      <c r="W98" s="54"/>
      <c r="X98" s="54"/>
      <c r="Y98" s="54"/>
      <c r="Z98" s="54"/>
      <c r="AA98" s="55"/>
      <c r="AB98" s="55"/>
      <c r="AC98" s="55"/>
      <c r="AD98" s="54"/>
      <c r="AE98" s="54"/>
      <c r="AF98" s="54"/>
      <c r="AG98" s="54"/>
      <c r="AH98" s="54"/>
      <c r="AI98" s="54"/>
      <c r="AJ98" s="54"/>
      <c r="AK98" s="54"/>
      <c r="AL98" s="54"/>
      <c r="AM98" s="54"/>
      <c r="AN98" s="54"/>
      <c r="AO98" s="54"/>
      <c r="AP98" s="54"/>
      <c r="AQ98" s="54"/>
      <c r="AR98" s="54"/>
      <c r="AS98" s="54"/>
      <c r="AT98" s="54"/>
      <c r="AU98" s="54"/>
      <c r="AV98" s="54"/>
      <c r="AW98" s="54"/>
      <c r="AX98" s="56"/>
      <c r="AY98" s="56"/>
      <c r="AZ98" s="56"/>
      <c r="BA98" s="56"/>
      <c r="BB98" s="57"/>
      <c r="BC98" s="7"/>
      <c r="BD98" s="15"/>
    </row>
    <row r="99" spans="1:56" ht="6" customHeight="1" x14ac:dyDescent="0.4">
      <c r="A99" s="1"/>
      <c r="B99" s="776" t="s">
        <v>36</v>
      </c>
      <c r="C99" s="777"/>
      <c r="D99" s="777"/>
      <c r="E99" s="777"/>
      <c r="F99" s="777"/>
      <c r="G99" s="777"/>
      <c r="H99" s="777"/>
      <c r="I99" s="158"/>
      <c r="J99" s="139"/>
      <c r="K99" s="139"/>
      <c r="L99" s="139"/>
      <c r="M99" s="139"/>
      <c r="N99" s="139"/>
      <c r="O99" s="139"/>
      <c r="P99" s="139"/>
      <c r="Q99" s="139"/>
      <c r="R99" s="139"/>
      <c r="S99" s="139"/>
      <c r="T99" s="140"/>
      <c r="U99" s="141"/>
      <c r="V99" s="139"/>
      <c r="W99" s="139"/>
      <c r="X99" s="139"/>
      <c r="Y99" s="139"/>
      <c r="Z99" s="139"/>
      <c r="AA99" s="142"/>
      <c r="AB99" s="139"/>
      <c r="AC99" s="139"/>
      <c r="AD99" s="139"/>
      <c r="AE99" s="139"/>
      <c r="AF99" s="139"/>
      <c r="AG99" s="139"/>
      <c r="AH99" s="139"/>
      <c r="AI99" s="139"/>
      <c r="AJ99" s="139"/>
      <c r="AK99" s="776" t="s">
        <v>40</v>
      </c>
      <c r="AL99" s="777"/>
      <c r="AM99" s="777"/>
      <c r="AN99" s="777"/>
      <c r="AO99" s="777"/>
      <c r="AP99" s="781"/>
      <c r="AQ99" s="139"/>
      <c r="AR99" s="139"/>
      <c r="AS99" s="139"/>
      <c r="AT99" s="139"/>
      <c r="AU99" s="139"/>
      <c r="AV99" s="139"/>
      <c r="AW99" s="139"/>
      <c r="AX99" s="139"/>
      <c r="AY99" s="139"/>
      <c r="AZ99" s="139"/>
      <c r="BA99" s="140"/>
      <c r="BC99" s="7"/>
      <c r="BD99" s="15"/>
    </row>
    <row r="100" spans="1:56" ht="12.75" customHeight="1" x14ac:dyDescent="0.4">
      <c r="A100" s="1"/>
      <c r="B100" s="778"/>
      <c r="C100" s="534"/>
      <c r="D100" s="534"/>
      <c r="E100" s="534"/>
      <c r="F100" s="534"/>
      <c r="G100" s="534"/>
      <c r="H100" s="534"/>
      <c r="I100" s="159"/>
      <c r="J100" s="156"/>
      <c r="K100" s="784">
        <v>20</v>
      </c>
      <c r="L100" s="784"/>
      <c r="M100" s="536"/>
      <c r="N100" s="536"/>
      <c r="O100" s="534" t="s">
        <v>27</v>
      </c>
      <c r="P100" s="536"/>
      <c r="Q100" s="536"/>
      <c r="R100" s="534" t="s">
        <v>37</v>
      </c>
      <c r="S100" s="9"/>
      <c r="U100" s="778" t="s">
        <v>38</v>
      </c>
      <c r="V100" s="534"/>
      <c r="W100" s="534"/>
      <c r="X100" s="534"/>
      <c r="Y100" s="534"/>
      <c r="Z100" s="534"/>
      <c r="AA100" s="782"/>
      <c r="AB100" s="534"/>
      <c r="AC100" s="534"/>
      <c r="AD100" s="534"/>
      <c r="AE100" s="534"/>
      <c r="AF100" s="160"/>
      <c r="AG100" s="160"/>
      <c r="AH100" s="534" t="s">
        <v>39</v>
      </c>
      <c r="AI100" s="534"/>
      <c r="AJ100" s="535"/>
      <c r="AK100" s="778"/>
      <c r="AL100" s="534"/>
      <c r="AM100" s="534"/>
      <c r="AN100" s="534"/>
      <c r="AO100" s="534"/>
      <c r="AP100" s="782"/>
      <c r="AQ100" s="533"/>
      <c r="AR100" s="533"/>
      <c r="AS100" s="533"/>
      <c r="AT100" s="533"/>
      <c r="AU100" s="533"/>
      <c r="AV100" s="160"/>
      <c r="AW100" s="160"/>
      <c r="AX100" s="160"/>
      <c r="AY100" s="160"/>
      <c r="AZ100" s="534" t="s">
        <v>41</v>
      </c>
      <c r="BA100" s="535"/>
      <c r="BC100" s="7"/>
      <c r="BD100" s="15"/>
    </row>
    <row r="101" spans="1:56" ht="12.75" customHeight="1" x14ac:dyDescent="0.4">
      <c r="A101" s="1"/>
      <c r="B101" s="778"/>
      <c r="C101" s="534"/>
      <c r="D101" s="534"/>
      <c r="E101" s="534"/>
      <c r="F101" s="534"/>
      <c r="G101" s="534"/>
      <c r="H101" s="534"/>
      <c r="I101" s="159"/>
      <c r="J101" s="156"/>
      <c r="K101" s="784"/>
      <c r="L101" s="784"/>
      <c r="M101" s="536"/>
      <c r="N101" s="536"/>
      <c r="O101" s="534"/>
      <c r="P101" s="536"/>
      <c r="Q101" s="536"/>
      <c r="R101" s="534"/>
      <c r="S101" s="9"/>
      <c r="U101" s="144"/>
      <c r="V101" s="61"/>
      <c r="W101" s="143" t="s">
        <v>42</v>
      </c>
      <c r="X101" s="143"/>
      <c r="Y101" s="61"/>
      <c r="Z101" s="143" t="s">
        <v>43</v>
      </c>
      <c r="AA101" s="145"/>
      <c r="AB101" s="534"/>
      <c r="AC101" s="534"/>
      <c r="AD101" s="534"/>
      <c r="AE101" s="534"/>
      <c r="AF101" s="160"/>
      <c r="AG101" s="160"/>
      <c r="AH101" s="534"/>
      <c r="AI101" s="534"/>
      <c r="AJ101" s="535"/>
      <c r="AK101" s="778"/>
      <c r="AL101" s="534"/>
      <c r="AM101" s="534"/>
      <c r="AN101" s="534"/>
      <c r="AO101" s="534"/>
      <c r="AP101" s="782"/>
      <c r="AQ101" s="533"/>
      <c r="AR101" s="533"/>
      <c r="AS101" s="533"/>
      <c r="AT101" s="533"/>
      <c r="AU101" s="533"/>
      <c r="AV101" s="160"/>
      <c r="AW101" s="160"/>
      <c r="AX101" s="160"/>
      <c r="AY101" s="160"/>
      <c r="AZ101" s="534"/>
      <c r="BA101" s="535"/>
      <c r="BC101" s="7"/>
      <c r="BD101" s="15"/>
    </row>
    <row r="102" spans="1:56" ht="6" customHeight="1" x14ac:dyDescent="0.4">
      <c r="A102" s="1"/>
      <c r="B102" s="779"/>
      <c r="C102" s="780"/>
      <c r="D102" s="780"/>
      <c r="E102" s="780"/>
      <c r="F102" s="780"/>
      <c r="G102" s="780"/>
      <c r="H102" s="780"/>
      <c r="I102" s="161"/>
      <c r="J102" s="157"/>
      <c r="K102" s="157"/>
      <c r="L102" s="157"/>
      <c r="M102" s="137"/>
      <c r="N102" s="137"/>
      <c r="O102" s="138"/>
      <c r="P102" s="138"/>
      <c r="Q102" s="58"/>
      <c r="R102" s="138"/>
      <c r="S102" s="138"/>
      <c r="T102" s="59"/>
      <c r="U102" s="60"/>
      <c r="V102" s="146"/>
      <c r="W102" s="58"/>
      <c r="X102" s="58"/>
      <c r="Y102" s="146"/>
      <c r="Z102" s="58"/>
      <c r="AA102" s="62"/>
      <c r="AB102" s="157"/>
      <c r="AC102" s="157"/>
      <c r="AD102" s="157"/>
      <c r="AE102" s="157"/>
      <c r="AF102" s="136"/>
      <c r="AG102" s="136"/>
      <c r="AH102" s="136"/>
      <c r="AI102" s="58"/>
      <c r="AJ102" s="58"/>
      <c r="AK102" s="779"/>
      <c r="AL102" s="780"/>
      <c r="AM102" s="780"/>
      <c r="AN102" s="780"/>
      <c r="AO102" s="780"/>
      <c r="AP102" s="783"/>
      <c r="AQ102" s="147"/>
      <c r="AR102" s="147"/>
      <c r="AS102" s="147"/>
      <c r="AT102" s="147"/>
      <c r="AU102" s="147"/>
      <c r="AV102" s="136"/>
      <c r="AW102" s="136"/>
      <c r="AX102" s="136"/>
      <c r="AY102" s="136"/>
      <c r="AZ102" s="136"/>
      <c r="BA102" s="59"/>
      <c r="BC102" s="7"/>
      <c r="BD102" s="15"/>
    </row>
    <row r="103" spans="1:56" ht="12.75" customHeight="1" x14ac:dyDescent="0.4">
      <c r="A103" s="1"/>
      <c r="B103" s="25"/>
      <c r="C103" s="25"/>
      <c r="D103" s="25"/>
      <c r="E103" s="25"/>
      <c r="F103" s="25"/>
      <c r="G103" s="25"/>
      <c r="H103" s="25"/>
      <c r="I103" s="25"/>
      <c r="J103" s="25"/>
      <c r="K103" s="25"/>
      <c r="L103" s="25"/>
      <c r="M103" s="25"/>
      <c r="N103" s="148"/>
      <c r="O103" s="148"/>
      <c r="P103" s="149"/>
      <c r="Q103" s="149"/>
      <c r="R103" s="143"/>
      <c r="S103" s="149"/>
      <c r="T103" s="149"/>
      <c r="U103" s="143"/>
      <c r="V103" s="143"/>
      <c r="W103" s="150"/>
      <c r="X103" s="143"/>
      <c r="Y103" s="143"/>
      <c r="Z103" s="150"/>
      <c r="AA103" s="143"/>
      <c r="AB103" s="143"/>
      <c r="AC103" s="25"/>
      <c r="AD103" s="25"/>
      <c r="AE103" s="25"/>
      <c r="AF103" s="25"/>
      <c r="AG103" s="151"/>
      <c r="AH103" s="151"/>
      <c r="AI103" s="151"/>
      <c r="AJ103" s="151"/>
      <c r="AK103" s="143"/>
      <c r="AL103" s="143"/>
      <c r="AM103" s="25"/>
      <c r="AN103" s="25"/>
      <c r="AO103" s="25"/>
      <c r="AP103" s="25"/>
      <c r="AQ103" s="25"/>
      <c r="AR103" s="25"/>
      <c r="AS103" s="25"/>
      <c r="AT103" s="25"/>
      <c r="AU103" s="25"/>
      <c r="AV103" s="25"/>
      <c r="AW103" s="25"/>
      <c r="AX103" s="151"/>
      <c r="AY103" s="151"/>
      <c r="AZ103" s="151"/>
      <c r="BA103" s="151"/>
      <c r="BB103" s="143"/>
      <c r="BC103" s="7"/>
      <c r="BD103" s="15"/>
    </row>
    <row r="104" spans="1:56" ht="15" customHeight="1" x14ac:dyDescent="0.2">
      <c r="A104" s="1"/>
      <c r="U104" s="18"/>
      <c r="V104" s="33"/>
      <c r="AJ104" s="756" t="s">
        <v>44</v>
      </c>
      <c r="AK104" s="756"/>
      <c r="AL104" s="756"/>
      <c r="AM104" s="756"/>
      <c r="AN104" s="756"/>
      <c r="AO104" s="756"/>
      <c r="AP104" s="756" t="s">
        <v>46</v>
      </c>
      <c r="AQ104" s="756"/>
      <c r="AR104" s="756"/>
      <c r="AS104" s="756"/>
      <c r="AT104" s="756"/>
      <c r="AU104" s="756"/>
      <c r="AV104" s="756" t="s">
        <v>45</v>
      </c>
      <c r="AW104" s="756"/>
      <c r="AX104" s="756"/>
      <c r="AY104" s="756"/>
      <c r="AZ104" s="756"/>
      <c r="BA104" s="756"/>
      <c r="BC104" s="7"/>
      <c r="BD104" s="15"/>
    </row>
    <row r="105" spans="1:56" ht="15" customHeight="1" x14ac:dyDescent="0.4">
      <c r="A105" s="1"/>
      <c r="AJ105" s="757" t="s">
        <v>47</v>
      </c>
      <c r="AK105" s="757"/>
      <c r="AL105" s="757"/>
      <c r="AM105" s="757"/>
      <c r="AN105" s="757"/>
      <c r="AO105" s="757"/>
      <c r="AP105" s="758" t="str">
        <f>IF(AV105="送付不要","処理必要","処理不要")</f>
        <v>処理必要</v>
      </c>
      <c r="AQ105" s="758"/>
      <c r="AR105" s="758"/>
      <c r="AS105" s="758"/>
      <c r="AT105" s="758"/>
      <c r="AU105" s="758"/>
      <c r="AV105" s="758" t="str">
        <f>AO4</f>
        <v>送付不要</v>
      </c>
      <c r="AW105" s="758"/>
      <c r="AX105" s="758"/>
      <c r="AY105" s="758"/>
      <c r="AZ105" s="758"/>
      <c r="BA105" s="758"/>
      <c r="BC105" s="7"/>
    </row>
    <row r="106" spans="1:56" ht="15" customHeight="1" x14ac:dyDescent="0.4">
      <c r="BA106" s="753" t="s">
        <v>160</v>
      </c>
      <c r="BB106" s="753"/>
    </row>
    <row r="107" spans="1:56" ht="15" customHeight="1" x14ac:dyDescent="0.4">
      <c r="B107" s="748" t="s">
        <v>135</v>
      </c>
      <c r="C107" s="748"/>
      <c r="D107" s="748"/>
      <c r="E107" s="748"/>
      <c r="F107" s="748"/>
      <c r="G107" s="748"/>
      <c r="H107" s="748" t="s">
        <v>136</v>
      </c>
      <c r="I107" s="748"/>
      <c r="J107" s="748"/>
      <c r="K107" s="748"/>
      <c r="L107" s="748"/>
      <c r="M107" s="748"/>
      <c r="N107" s="748" t="s">
        <v>137</v>
      </c>
      <c r="O107" s="748"/>
      <c r="P107" s="748"/>
      <c r="Q107" s="748"/>
      <c r="R107" s="748"/>
      <c r="S107" s="748"/>
      <c r="T107" s="748" t="s">
        <v>138</v>
      </c>
      <c r="U107" s="748"/>
      <c r="V107" s="748"/>
      <c r="W107" s="748"/>
      <c r="X107" s="748"/>
      <c r="Y107" s="748"/>
      <c r="Z107" s="744"/>
      <c r="AA107" s="744"/>
      <c r="AB107" s="744"/>
      <c r="AC107" s="744"/>
      <c r="AD107" s="744"/>
      <c r="AE107" s="744"/>
      <c r="AS107" s="744"/>
      <c r="AT107" s="744"/>
      <c r="AU107" s="744"/>
      <c r="AV107" s="744"/>
      <c r="AW107" s="744"/>
      <c r="AX107" s="744"/>
      <c r="BB107" s="7"/>
    </row>
    <row r="108" spans="1:56" ht="15" customHeight="1" x14ac:dyDescent="0.4">
      <c r="B108" s="749" t="str">
        <f>'①基本情報・異動情報（学生入力用）'!G24</f>
        <v>エラー：未入力項目があります。必要項目を全て入力してください。</v>
      </c>
      <c r="C108" s="749"/>
      <c r="D108" s="749"/>
      <c r="E108" s="749"/>
      <c r="F108" s="749"/>
      <c r="G108" s="749"/>
      <c r="H108" s="749" t="str">
        <f>'①基本情報・異動情報（学生入力用）'!AA24</f>
        <v>エラー：未入力項目があります。必要項目を全て入力してください。</v>
      </c>
      <c r="I108" s="749"/>
      <c r="J108" s="749"/>
      <c r="K108" s="749"/>
      <c r="L108" s="749"/>
      <c r="M108" s="749"/>
      <c r="N108" s="749" t="str">
        <f>'②異動情報・学校情報・機構に送付が必要な場合（学校入力用）'!AO54</f>
        <v>異動情報の入力完了です。</v>
      </c>
      <c r="O108" s="749"/>
      <c r="P108" s="749"/>
      <c r="Q108" s="749"/>
      <c r="R108" s="749"/>
      <c r="S108" s="749"/>
      <c r="T108" s="749" t="str">
        <f>'②異動情報・学校情報・機構に送付が必要な場合（学校入力用）'!AO82</f>
        <v>エラー：未入力項目があります。必要項目を全て入力してください。</v>
      </c>
      <c r="U108" s="749"/>
      <c r="V108" s="749"/>
      <c r="W108" s="749"/>
      <c r="X108" s="749"/>
      <c r="Y108" s="749"/>
      <c r="Z108" s="750"/>
      <c r="AA108" s="750"/>
      <c r="AB108" s="750"/>
      <c r="AC108" s="750"/>
      <c r="AD108" s="750"/>
      <c r="AE108" s="750"/>
      <c r="AS108" s="744"/>
      <c r="AT108" s="744"/>
      <c r="AU108" s="744"/>
      <c r="AV108" s="744"/>
      <c r="AW108" s="744"/>
      <c r="AX108" s="744"/>
      <c r="BB108" s="7"/>
    </row>
    <row r="109" spans="1:56" ht="15" customHeight="1" x14ac:dyDescent="0.4">
      <c r="B109" s="749"/>
      <c r="C109" s="749"/>
      <c r="D109" s="749"/>
      <c r="E109" s="749"/>
      <c r="F109" s="749"/>
      <c r="G109" s="749"/>
      <c r="H109" s="749"/>
      <c r="I109" s="749"/>
      <c r="J109" s="749"/>
      <c r="K109" s="749"/>
      <c r="L109" s="749"/>
      <c r="M109" s="749"/>
      <c r="N109" s="749"/>
      <c r="O109" s="749"/>
      <c r="P109" s="749"/>
      <c r="Q109" s="749"/>
      <c r="R109" s="749"/>
      <c r="S109" s="749"/>
      <c r="T109" s="749"/>
      <c r="U109" s="749"/>
      <c r="V109" s="749"/>
      <c r="W109" s="749"/>
      <c r="X109" s="749"/>
      <c r="Y109" s="749"/>
      <c r="Z109" s="750"/>
      <c r="AA109" s="750"/>
      <c r="AB109" s="750"/>
      <c r="AC109" s="750"/>
      <c r="AD109" s="750"/>
      <c r="AE109" s="750"/>
      <c r="AS109" s="744"/>
      <c r="AT109" s="744"/>
      <c r="AU109" s="744"/>
      <c r="AV109" s="744"/>
      <c r="AW109" s="744"/>
      <c r="AX109" s="744"/>
      <c r="BB109" s="7"/>
    </row>
    <row r="110" spans="1:56" ht="15" customHeight="1" thickBot="1" x14ac:dyDescent="0.45">
      <c r="B110" s="749"/>
      <c r="C110" s="749"/>
      <c r="D110" s="749"/>
      <c r="E110" s="749"/>
      <c r="F110" s="749"/>
      <c r="G110" s="749"/>
      <c r="H110" s="749"/>
      <c r="I110" s="749"/>
      <c r="J110" s="749"/>
      <c r="K110" s="749"/>
      <c r="L110" s="749"/>
      <c r="M110" s="749"/>
      <c r="N110" s="749"/>
      <c r="O110" s="749"/>
      <c r="P110" s="749"/>
      <c r="Q110" s="749"/>
      <c r="R110" s="749"/>
      <c r="S110" s="749"/>
      <c r="T110" s="749"/>
      <c r="U110" s="749"/>
      <c r="V110" s="749"/>
      <c r="W110" s="749"/>
      <c r="X110" s="749"/>
      <c r="Y110" s="749"/>
      <c r="Z110" s="750"/>
      <c r="AA110" s="750"/>
      <c r="AB110" s="750"/>
      <c r="AC110" s="750"/>
      <c r="AD110" s="750"/>
      <c r="AE110" s="750"/>
      <c r="AS110" s="744"/>
      <c r="AT110" s="744"/>
      <c r="AU110" s="744"/>
      <c r="AV110" s="744"/>
      <c r="AW110" s="744"/>
      <c r="AX110" s="744"/>
      <c r="BB110" s="7"/>
    </row>
    <row r="111" spans="1:56" ht="15" customHeight="1" thickBot="1" x14ac:dyDescent="0.45">
      <c r="B111" s="743">
        <f>IF(B108="エラー：未入力項目があります。必要項目を全て入力してください。",1,0)</f>
        <v>1</v>
      </c>
      <c r="C111" s="743"/>
      <c r="D111" s="743"/>
      <c r="E111" s="743"/>
      <c r="F111" s="743"/>
      <c r="G111" s="743"/>
      <c r="H111" s="743">
        <f>IF(H108="エラー：未入力項目があります。必要項目を全て入力してください。",1,0)</f>
        <v>1</v>
      </c>
      <c r="I111" s="743"/>
      <c r="J111" s="743"/>
      <c r="K111" s="743"/>
      <c r="L111" s="743"/>
      <c r="M111" s="743"/>
      <c r="N111" s="743">
        <f t="shared" ref="N111" si="0">IF(N108="エラー：未入力項目があります。必要項目を全て入力してください。",1,0)</f>
        <v>0</v>
      </c>
      <c r="O111" s="743"/>
      <c r="P111" s="743"/>
      <c r="Q111" s="743"/>
      <c r="R111" s="743"/>
      <c r="S111" s="743"/>
      <c r="T111" s="743">
        <f t="shared" ref="T111" si="1">IF(T108="エラー：未入力項目があります。必要項目を全て入力してください。",1,0)</f>
        <v>1</v>
      </c>
      <c r="U111" s="743"/>
      <c r="V111" s="743"/>
      <c r="W111" s="743"/>
      <c r="X111" s="743"/>
      <c r="Y111" s="743"/>
      <c r="Z111" s="744"/>
      <c r="AA111" s="744"/>
      <c r="AB111" s="744"/>
      <c r="AC111" s="744"/>
      <c r="AD111" s="744"/>
      <c r="AE111" s="744"/>
      <c r="AW111" s="745">
        <f>B111+H111+N111+T111</f>
        <v>3</v>
      </c>
      <c r="AX111" s="746"/>
      <c r="AY111" s="746"/>
      <c r="AZ111" s="746"/>
      <c r="BA111" s="746"/>
      <c r="BB111" s="747"/>
    </row>
    <row r="112" spans="1:56" ht="15" customHeight="1" x14ac:dyDescent="0.4"/>
    <row r="113" spans="49:54" ht="15" customHeight="1" x14ac:dyDescent="0.4">
      <c r="AW113" s="2"/>
      <c r="AX113" s="2"/>
      <c r="AY113" s="2"/>
      <c r="AZ113" s="2"/>
      <c r="BA113" s="2"/>
    </row>
    <row r="114" spans="49:54" ht="15" customHeight="1" x14ac:dyDescent="0.4">
      <c r="AW114" s="2"/>
      <c r="AX114" s="2"/>
      <c r="AY114" s="2"/>
      <c r="AZ114" s="2"/>
      <c r="BA114" s="2"/>
    </row>
    <row r="115" spans="49:54" ht="15" customHeight="1" x14ac:dyDescent="0.4">
      <c r="AW115" s="2"/>
      <c r="AX115" s="2"/>
      <c r="AY115" s="2"/>
      <c r="AZ115" s="2"/>
      <c r="BA115" s="2"/>
      <c r="BB115" s="2"/>
    </row>
    <row r="116" spans="49:54" ht="15" customHeight="1" x14ac:dyDescent="0.4">
      <c r="AW116" s="2"/>
      <c r="AX116" s="2"/>
      <c r="AY116" s="2"/>
      <c r="AZ116" s="2"/>
      <c r="BA116" s="2"/>
      <c r="BB116" s="2"/>
    </row>
    <row r="117" spans="49:54" ht="15" customHeight="1" x14ac:dyDescent="0.4">
      <c r="AW117" s="2"/>
      <c r="AX117" s="2"/>
      <c r="AY117" s="2"/>
      <c r="AZ117" s="2"/>
      <c r="BA117" s="2"/>
      <c r="BB117" s="2"/>
    </row>
    <row r="118" spans="49:54" ht="15" customHeight="1" x14ac:dyDescent="0.4">
      <c r="AW118" s="2"/>
      <c r="AX118" s="2"/>
      <c r="AY118" s="2"/>
      <c r="AZ118" s="2"/>
      <c r="BA118" s="2"/>
      <c r="BB118" s="2"/>
    </row>
    <row r="119" spans="49:54" ht="15" customHeight="1" x14ac:dyDescent="0.4">
      <c r="AW119" s="2"/>
      <c r="AX119" s="2"/>
      <c r="AY119" s="2"/>
      <c r="AZ119" s="2"/>
      <c r="BA119" s="2"/>
      <c r="BB119" s="2"/>
    </row>
    <row r="120" spans="49:54" ht="15" customHeight="1" x14ac:dyDescent="0.4">
      <c r="AW120" s="2"/>
      <c r="AX120" s="2"/>
      <c r="AY120" s="2"/>
      <c r="AZ120" s="2"/>
      <c r="BA120" s="2"/>
      <c r="BB120" s="2"/>
    </row>
    <row r="121" spans="49:54" ht="15" customHeight="1" x14ac:dyDescent="0.4">
      <c r="AW121" s="2"/>
      <c r="AX121" s="2"/>
      <c r="AY121" s="2"/>
      <c r="AZ121" s="2"/>
      <c r="BA121" s="2"/>
      <c r="BB121" s="2"/>
    </row>
    <row r="122" spans="49:54" ht="15" customHeight="1" x14ac:dyDescent="0.4">
      <c r="AW122" s="2"/>
      <c r="AX122" s="2"/>
      <c r="AY122" s="2"/>
      <c r="AZ122" s="2"/>
      <c r="BA122" s="2"/>
      <c r="BB122" s="2"/>
    </row>
    <row r="123" spans="49:54" ht="15" customHeight="1" x14ac:dyDescent="0.4">
      <c r="AW123" s="2"/>
      <c r="AX123" s="2"/>
      <c r="AY123" s="2"/>
      <c r="AZ123" s="2"/>
      <c r="BA123" s="2"/>
      <c r="BB123" s="2"/>
    </row>
    <row r="124" spans="49:54" ht="15" customHeight="1" x14ac:dyDescent="0.4">
      <c r="AW124" s="2"/>
      <c r="AX124" s="2"/>
      <c r="AY124" s="2"/>
      <c r="AZ124" s="2"/>
      <c r="BA124" s="2"/>
      <c r="BB124" s="2"/>
    </row>
    <row r="125" spans="49:54" ht="15" customHeight="1" x14ac:dyDescent="0.4">
      <c r="AW125" s="2"/>
      <c r="AX125" s="2"/>
      <c r="AY125" s="2"/>
      <c r="AZ125" s="2"/>
      <c r="BA125" s="2"/>
      <c r="BB125" s="2"/>
    </row>
    <row r="126" spans="49:54" ht="15" customHeight="1" x14ac:dyDescent="0.4">
      <c r="AW126" s="2"/>
      <c r="AX126" s="2"/>
      <c r="AY126" s="2"/>
      <c r="AZ126" s="2"/>
      <c r="BA126" s="2"/>
      <c r="BB126" s="2"/>
    </row>
    <row r="127" spans="49:54" ht="15" customHeight="1" x14ac:dyDescent="0.4">
      <c r="AW127" s="2"/>
      <c r="AX127" s="2"/>
      <c r="AY127" s="2"/>
      <c r="AZ127" s="2"/>
      <c r="BA127" s="2"/>
      <c r="BB127" s="2"/>
    </row>
    <row r="128" spans="49:54" ht="15" customHeight="1" x14ac:dyDescent="0.4">
      <c r="AW128" s="2"/>
      <c r="AX128" s="2"/>
      <c r="AY128" s="2"/>
      <c r="AZ128" s="2"/>
      <c r="BA128" s="2"/>
      <c r="BB128" s="2"/>
    </row>
    <row r="129" spans="49:54" ht="15" customHeight="1" x14ac:dyDescent="0.4">
      <c r="AW129" s="2"/>
      <c r="AX129" s="2"/>
      <c r="AY129" s="2"/>
      <c r="AZ129" s="2"/>
      <c r="BA129" s="2"/>
      <c r="BB129" s="2"/>
    </row>
    <row r="130" spans="49:54" ht="15" customHeight="1" x14ac:dyDescent="0.4">
      <c r="AW130" s="2"/>
      <c r="AX130" s="2"/>
      <c r="AY130" s="2"/>
      <c r="AZ130" s="2"/>
      <c r="BA130" s="2"/>
      <c r="BB130" s="2"/>
    </row>
    <row r="131" spans="49:54" ht="15" customHeight="1" x14ac:dyDescent="0.4">
      <c r="AW131" s="2"/>
      <c r="AX131" s="2"/>
      <c r="AY131" s="2"/>
      <c r="AZ131" s="2"/>
      <c r="BA131" s="2"/>
      <c r="BB131" s="2"/>
    </row>
    <row r="132" spans="49:54" ht="15" customHeight="1" x14ac:dyDescent="0.4">
      <c r="AW132" s="2"/>
      <c r="AX132" s="2"/>
      <c r="AY132" s="2"/>
      <c r="AZ132" s="2"/>
      <c r="BA132" s="2"/>
      <c r="BB132" s="2"/>
    </row>
    <row r="133" spans="49:54" ht="15" customHeight="1" x14ac:dyDescent="0.4">
      <c r="AW133" s="2"/>
      <c r="AX133" s="2"/>
      <c r="AY133" s="2"/>
      <c r="AZ133" s="2"/>
      <c r="BA133" s="2"/>
      <c r="BB133" s="2"/>
    </row>
    <row r="134" spans="49:54" ht="15" customHeight="1" x14ac:dyDescent="0.4">
      <c r="AW134" s="2"/>
      <c r="AX134" s="2"/>
      <c r="AY134" s="2"/>
      <c r="AZ134" s="2"/>
      <c r="BA134" s="2"/>
      <c r="BB134" s="2"/>
    </row>
    <row r="135" spans="49:54" ht="15" customHeight="1" x14ac:dyDescent="0.4">
      <c r="AW135" s="2"/>
      <c r="AX135" s="2"/>
      <c r="AY135" s="2"/>
      <c r="AZ135" s="2"/>
      <c r="BA135" s="2"/>
      <c r="BB135" s="2"/>
    </row>
    <row r="136" spans="49:54" ht="8.1" customHeight="1" x14ac:dyDescent="0.4">
      <c r="AW136" s="2"/>
      <c r="AX136" s="2"/>
      <c r="AY136" s="2"/>
      <c r="AZ136" s="2"/>
      <c r="BA136" s="2"/>
      <c r="BB136" s="2"/>
    </row>
    <row r="137" spans="49:54" ht="8.1" customHeight="1" x14ac:dyDescent="0.4">
      <c r="AW137" s="2"/>
      <c r="AX137" s="2"/>
      <c r="AY137" s="2"/>
      <c r="AZ137" s="2"/>
      <c r="BA137" s="2"/>
      <c r="BB137" s="2"/>
    </row>
    <row r="138" spans="49:54" ht="8.1" customHeight="1" x14ac:dyDescent="0.4">
      <c r="AW138" s="2"/>
      <c r="AX138" s="2"/>
      <c r="AY138" s="2"/>
      <c r="AZ138" s="2"/>
      <c r="BA138" s="2"/>
      <c r="BB138" s="2"/>
    </row>
    <row r="139" spans="49:54" ht="8.1" customHeight="1" x14ac:dyDescent="0.4">
      <c r="AW139" s="2"/>
      <c r="AX139" s="2"/>
      <c r="AY139" s="2"/>
      <c r="AZ139" s="2"/>
      <c r="BA139" s="2"/>
      <c r="BB139" s="2"/>
    </row>
    <row r="140" spans="49:54" ht="8.1" customHeight="1" x14ac:dyDescent="0.4">
      <c r="AW140" s="2"/>
      <c r="AX140" s="2"/>
      <c r="AY140" s="2"/>
      <c r="AZ140" s="2"/>
      <c r="BA140" s="2"/>
      <c r="BB140" s="2"/>
    </row>
    <row r="141" spans="49:54" ht="8.1" customHeight="1" x14ac:dyDescent="0.4">
      <c r="AW141" s="2"/>
      <c r="AX141" s="2"/>
      <c r="AY141" s="2"/>
      <c r="AZ141" s="2"/>
      <c r="BA141" s="2"/>
      <c r="BB141" s="2"/>
    </row>
    <row r="142" spans="49:54" ht="8.1" customHeight="1" x14ac:dyDescent="0.4">
      <c r="AW142" s="2"/>
      <c r="AX142" s="2"/>
      <c r="AY142" s="2"/>
      <c r="AZ142" s="2"/>
      <c r="BA142" s="2"/>
      <c r="BB142" s="2"/>
    </row>
    <row r="143" spans="49:54" ht="8.1" customHeight="1" x14ac:dyDescent="0.4">
      <c r="AW143" s="2"/>
      <c r="AX143" s="2"/>
      <c r="AY143" s="2"/>
      <c r="AZ143" s="2"/>
      <c r="BA143" s="2"/>
      <c r="BB143" s="2"/>
    </row>
    <row r="144" spans="49:54" ht="8.1" customHeight="1" x14ac:dyDescent="0.4">
      <c r="AW144" s="2"/>
      <c r="AX144" s="2"/>
      <c r="AY144" s="2"/>
      <c r="AZ144" s="2"/>
      <c r="BA144" s="2"/>
      <c r="BB144" s="2"/>
    </row>
    <row r="145" spans="49:54" ht="8.1" customHeight="1" x14ac:dyDescent="0.4">
      <c r="AW145" s="2"/>
      <c r="AX145" s="2"/>
      <c r="AY145" s="2"/>
      <c r="AZ145" s="2"/>
      <c r="BA145" s="2"/>
      <c r="BB145" s="2"/>
    </row>
    <row r="146" spans="49:54" ht="8.1" customHeight="1" x14ac:dyDescent="0.4">
      <c r="AW146" s="2"/>
      <c r="AX146" s="2"/>
      <c r="AY146" s="2"/>
      <c r="AZ146" s="2"/>
      <c r="BA146" s="2"/>
      <c r="BB146" s="2"/>
    </row>
    <row r="147" spans="49:54" ht="8.1" customHeight="1" x14ac:dyDescent="0.4">
      <c r="AW147" s="2"/>
      <c r="AX147" s="2"/>
      <c r="AY147" s="2"/>
      <c r="AZ147" s="2"/>
      <c r="BA147" s="2"/>
      <c r="BB147" s="2"/>
    </row>
    <row r="148" spans="49:54" ht="8.1" customHeight="1" x14ac:dyDescent="0.4">
      <c r="AW148" s="2"/>
      <c r="AX148" s="2"/>
      <c r="AY148" s="2"/>
      <c r="AZ148" s="2"/>
      <c r="BA148" s="2"/>
      <c r="BB148" s="2"/>
    </row>
    <row r="149" spans="49:54" ht="8.1" customHeight="1" x14ac:dyDescent="0.4">
      <c r="AW149" s="2"/>
      <c r="AX149" s="2"/>
      <c r="AY149" s="2"/>
      <c r="AZ149" s="2"/>
      <c r="BA149" s="2"/>
      <c r="BB149" s="2"/>
    </row>
    <row r="150" spans="49:54" ht="8.1" customHeight="1" x14ac:dyDescent="0.4">
      <c r="AW150" s="2"/>
      <c r="AX150" s="2"/>
      <c r="AY150" s="2"/>
      <c r="AZ150" s="2"/>
      <c r="BA150" s="2"/>
      <c r="BB150" s="2"/>
    </row>
    <row r="151" spans="49:54" ht="8.1" customHeight="1" x14ac:dyDescent="0.4">
      <c r="AW151" s="2"/>
      <c r="AX151" s="2"/>
      <c r="AY151" s="2"/>
      <c r="AZ151" s="2"/>
      <c r="BA151" s="2"/>
      <c r="BB151" s="2"/>
    </row>
    <row r="152" spans="49:54" ht="8.1" customHeight="1" x14ac:dyDescent="0.4">
      <c r="AW152" s="2"/>
      <c r="AX152" s="2"/>
      <c r="AY152" s="2"/>
      <c r="AZ152" s="2"/>
      <c r="BA152" s="2"/>
      <c r="BB152" s="2"/>
    </row>
    <row r="153" spans="49:54" ht="8.1" customHeight="1" x14ac:dyDescent="0.4">
      <c r="AW153" s="2"/>
      <c r="AX153" s="2"/>
      <c r="AY153" s="2"/>
      <c r="AZ153" s="2"/>
      <c r="BA153" s="2"/>
      <c r="BB153" s="2"/>
    </row>
    <row r="154" spans="49:54" ht="8.1" customHeight="1" x14ac:dyDescent="0.4">
      <c r="AW154" s="2"/>
      <c r="AX154" s="2"/>
      <c r="AY154" s="2"/>
      <c r="AZ154" s="2"/>
      <c r="BA154" s="2"/>
      <c r="BB154" s="2"/>
    </row>
    <row r="155" spans="49:54" ht="8.1" customHeight="1" x14ac:dyDescent="0.4">
      <c r="AW155" s="2"/>
      <c r="AX155" s="2"/>
      <c r="AY155" s="2"/>
      <c r="AZ155" s="2"/>
      <c r="BA155" s="2"/>
      <c r="BB155" s="2"/>
    </row>
    <row r="156" spans="49:54" ht="8.1" customHeight="1" x14ac:dyDescent="0.4">
      <c r="AW156" s="2"/>
      <c r="AX156" s="2"/>
      <c r="AY156" s="2"/>
      <c r="AZ156" s="2"/>
      <c r="BA156" s="2"/>
      <c r="BB156" s="2"/>
    </row>
    <row r="157" spans="49:54" ht="8.1" customHeight="1" x14ac:dyDescent="0.4">
      <c r="AW157" s="2"/>
      <c r="AX157" s="2"/>
      <c r="AY157" s="2"/>
      <c r="AZ157" s="2"/>
      <c r="BA157" s="2"/>
      <c r="BB157" s="2"/>
    </row>
    <row r="158" spans="49:54" ht="8.1" customHeight="1" x14ac:dyDescent="0.4">
      <c r="AW158" s="2"/>
      <c r="AX158" s="2"/>
      <c r="AY158" s="2"/>
      <c r="AZ158" s="2"/>
      <c r="BA158" s="2"/>
      <c r="BB158" s="2"/>
    </row>
    <row r="159" spans="49:54" ht="8.1" customHeight="1" x14ac:dyDescent="0.4">
      <c r="AW159" s="2"/>
      <c r="AX159" s="2"/>
      <c r="AY159" s="2"/>
      <c r="AZ159" s="2"/>
      <c r="BA159" s="2"/>
      <c r="BB159" s="2"/>
    </row>
    <row r="160" spans="49:54" ht="6" customHeight="1" x14ac:dyDescent="0.4">
      <c r="AW160" s="2"/>
      <c r="AX160" s="2"/>
      <c r="AY160" s="2"/>
      <c r="AZ160" s="2"/>
      <c r="BA160" s="2"/>
      <c r="BB160" s="2"/>
    </row>
    <row r="161" spans="49:54" ht="6" customHeight="1" x14ac:dyDescent="0.4">
      <c r="AW161" s="2"/>
      <c r="AX161" s="2"/>
      <c r="AY161" s="2"/>
      <c r="AZ161" s="2"/>
      <c r="BA161" s="2"/>
      <c r="BB161" s="2"/>
    </row>
    <row r="162" spans="49:54" ht="6" customHeight="1" x14ac:dyDescent="0.4">
      <c r="AW162" s="2"/>
      <c r="AX162" s="2"/>
      <c r="AY162" s="2"/>
      <c r="AZ162" s="2"/>
      <c r="BA162" s="2"/>
      <c r="BB162" s="2"/>
    </row>
    <row r="163" spans="49:54" ht="6" customHeight="1" x14ac:dyDescent="0.4">
      <c r="AW163" s="2"/>
      <c r="AX163" s="2"/>
      <c r="AY163" s="2"/>
      <c r="AZ163" s="2"/>
      <c r="BA163" s="2"/>
      <c r="BB163" s="2"/>
    </row>
    <row r="164" spans="49:54" ht="6" customHeight="1" x14ac:dyDescent="0.4">
      <c r="AW164" s="2"/>
      <c r="AX164" s="2"/>
      <c r="AY164" s="2"/>
      <c r="AZ164" s="2"/>
      <c r="BA164" s="2"/>
      <c r="BB164" s="2"/>
    </row>
    <row r="165" spans="49:54" ht="6" customHeight="1" x14ac:dyDescent="0.4">
      <c r="AW165" s="2"/>
      <c r="AX165" s="2"/>
      <c r="AY165" s="2"/>
      <c r="AZ165" s="2"/>
      <c r="BA165" s="2"/>
      <c r="BB165" s="2"/>
    </row>
    <row r="166" spans="49:54" ht="6" customHeight="1" x14ac:dyDescent="0.4">
      <c r="AW166" s="2"/>
      <c r="AX166" s="2"/>
      <c r="AY166" s="2"/>
      <c r="AZ166" s="2"/>
      <c r="BA166" s="2"/>
      <c r="BB166" s="2"/>
    </row>
    <row r="167" spans="49:54" ht="6" customHeight="1" x14ac:dyDescent="0.4">
      <c r="AW167" s="2"/>
      <c r="AX167" s="2"/>
      <c r="AY167" s="2"/>
      <c r="AZ167" s="2"/>
      <c r="BA167" s="2"/>
      <c r="BB167" s="2"/>
    </row>
    <row r="168" spans="49:54" ht="6" customHeight="1" x14ac:dyDescent="0.4">
      <c r="AW168" s="2"/>
      <c r="AX168" s="2"/>
      <c r="AY168" s="2"/>
      <c r="AZ168" s="2"/>
      <c r="BA168" s="2"/>
      <c r="BB168" s="2"/>
    </row>
    <row r="169" spans="49:54" ht="6"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sheetData>
  <sheetProtection password="CCEB" sheet="1" objects="1" scenarios="1"/>
  <protectedRanges>
    <protectedRange sqref="AB83:AB84 AK83:AK84 AS83:AS84" name="範囲3"/>
    <protectedRange sqref="AG86 AC86:AC87 AP86:BA87 AO87" name="範囲3_4"/>
  </protectedRanges>
  <mergeCells count="185">
    <mergeCell ref="AI12:AO14"/>
    <mergeCell ref="AP12:AQ14"/>
    <mergeCell ref="AH25:AL29"/>
    <mergeCell ref="E90:I91"/>
    <mergeCell ref="E92:V93"/>
    <mergeCell ref="AK90:AL92"/>
    <mergeCell ref="AM90:AN92"/>
    <mergeCell ref="AO90:AP92"/>
    <mergeCell ref="AQ90:AR92"/>
    <mergeCell ref="P18:Q21"/>
    <mergeCell ref="AI19:BA21"/>
    <mergeCell ref="AI15:AT17"/>
    <mergeCell ref="B22:P23"/>
    <mergeCell ref="H12:AC14"/>
    <mergeCell ref="AS90:AT92"/>
    <mergeCell ref="S4:AL5"/>
    <mergeCell ref="AM25:BA29"/>
    <mergeCell ref="AU35:BA37"/>
    <mergeCell ref="AT35:AT37"/>
    <mergeCell ref="AM35:AS37"/>
    <mergeCell ref="AT43:AT45"/>
    <mergeCell ref="AM43:AS45"/>
    <mergeCell ref="AU43:BA45"/>
    <mergeCell ref="AT51:AT53"/>
    <mergeCell ref="AM51:AS53"/>
    <mergeCell ref="AU51:BA53"/>
    <mergeCell ref="U35:W40"/>
    <mergeCell ref="B24:BA24"/>
    <mergeCell ref="B25:F29"/>
    <mergeCell ref="H25:AA29"/>
    <mergeCell ref="B12:G14"/>
    <mergeCell ref="AD15:AH17"/>
    <mergeCell ref="AO39:AP41"/>
    <mergeCell ref="AT39:AT41"/>
    <mergeCell ref="AU39:AV41"/>
    <mergeCell ref="G30:M44"/>
    <mergeCell ref="L18:M21"/>
    <mergeCell ref="N18:O21"/>
    <mergeCell ref="AD12:AH14"/>
    <mergeCell ref="B99:H102"/>
    <mergeCell ref="AK99:AP102"/>
    <mergeCell ref="K100:L101"/>
    <mergeCell ref="M100:N100"/>
    <mergeCell ref="O100:O101"/>
    <mergeCell ref="R100:R101"/>
    <mergeCell ref="U100:AA100"/>
    <mergeCell ref="AB100:AE100"/>
    <mergeCell ref="AH100:AJ101"/>
    <mergeCell ref="BG82:BG87"/>
    <mergeCell ref="AS108:AX110"/>
    <mergeCell ref="P47:R51"/>
    <mergeCell ref="BA106:BB106"/>
    <mergeCell ref="BF82:BF87"/>
    <mergeCell ref="AJ104:AO104"/>
    <mergeCell ref="AV104:BA104"/>
    <mergeCell ref="AP104:AU104"/>
    <mergeCell ref="AJ105:AO105"/>
    <mergeCell ref="AV105:BA105"/>
    <mergeCell ref="AP105:AU105"/>
    <mergeCell ref="BF68:BF72"/>
    <mergeCell ref="AU90:AV92"/>
    <mergeCell ref="AW90:AX92"/>
    <mergeCell ref="AW89:AZ89"/>
    <mergeCell ref="AC90:AJ92"/>
    <mergeCell ref="B54:Z59"/>
    <mergeCell ref="O48:O50"/>
    <mergeCell ref="T48:T50"/>
    <mergeCell ref="B30:F53"/>
    <mergeCell ref="U47:AA51"/>
    <mergeCell ref="S35:T40"/>
    <mergeCell ref="AN39:AN41"/>
    <mergeCell ref="AC54:BB61"/>
    <mergeCell ref="B111:G111"/>
    <mergeCell ref="H111:M111"/>
    <mergeCell ref="N111:S111"/>
    <mergeCell ref="T111:Y111"/>
    <mergeCell ref="Z111:AE111"/>
    <mergeCell ref="AW111:BB111"/>
    <mergeCell ref="B107:G107"/>
    <mergeCell ref="H107:M107"/>
    <mergeCell ref="N107:S107"/>
    <mergeCell ref="T107:Y107"/>
    <mergeCell ref="Z107:AE107"/>
    <mergeCell ref="AS107:AX107"/>
    <mergeCell ref="B108:G110"/>
    <mergeCell ref="H108:M110"/>
    <mergeCell ref="N108:S110"/>
    <mergeCell ref="T108:Y110"/>
    <mergeCell ref="Z108:AE110"/>
    <mergeCell ref="BH68:BH72"/>
    <mergeCell ref="BE70:BE72"/>
    <mergeCell ref="AO47:AP49"/>
    <mergeCell ref="AT47:AT49"/>
    <mergeCell ref="BH30:BH36"/>
    <mergeCell ref="BF37:BF43"/>
    <mergeCell ref="AB81:BA82"/>
    <mergeCell ref="AH30:AL34"/>
    <mergeCell ref="AH35:AL37"/>
    <mergeCell ref="AH38:AK53"/>
    <mergeCell ref="BF62:BF66"/>
    <mergeCell ref="BH62:BH66"/>
    <mergeCell ref="BG37:BG43"/>
    <mergeCell ref="BH37:BH43"/>
    <mergeCell ref="AN31:AN33"/>
    <mergeCell ref="AN62:AW66"/>
    <mergeCell ref="AX62:BA66"/>
    <mergeCell ref="BH82:BH87"/>
    <mergeCell ref="AN47:AN49"/>
    <mergeCell ref="AC62:AM66"/>
    <mergeCell ref="AB86:AC87"/>
    <mergeCell ref="AD86:AF87"/>
    <mergeCell ref="BG30:BG36"/>
    <mergeCell ref="AG86:BA87"/>
    <mergeCell ref="BI82:BI87"/>
    <mergeCell ref="AD83:AH84"/>
    <mergeCell ref="AO4:BA5"/>
    <mergeCell ref="BV25:BW29"/>
    <mergeCell ref="E86:I87"/>
    <mergeCell ref="J86:M87"/>
    <mergeCell ref="N86:N87"/>
    <mergeCell ref="B71:Y72"/>
    <mergeCell ref="AA71:BA72"/>
    <mergeCell ref="V86:V87"/>
    <mergeCell ref="C84:X85"/>
    <mergeCell ref="AB83:AC84"/>
    <mergeCell ref="AA73:BA77"/>
    <mergeCell ref="B82:Y83"/>
    <mergeCell ref="AA79:BB80"/>
    <mergeCell ref="O86:Q87"/>
    <mergeCell ref="R86:R87"/>
    <mergeCell ref="S86:U87"/>
    <mergeCell ref="BF26:BF29"/>
    <mergeCell ref="BU25:BU29"/>
    <mergeCell ref="BU30:BU37"/>
    <mergeCell ref="BE62:BE66"/>
    <mergeCell ref="BV30:BW37"/>
    <mergeCell ref="BF30:BF36"/>
    <mergeCell ref="P2:AN3"/>
    <mergeCell ref="B7:O8"/>
    <mergeCell ref="AD8:AI10"/>
    <mergeCell ref="AW15:AY17"/>
    <mergeCell ref="R18:S21"/>
    <mergeCell ref="T18:U21"/>
    <mergeCell ref="V18:W21"/>
    <mergeCell ref="X18:Y21"/>
    <mergeCell ref="Z18:AA21"/>
    <mergeCell ref="AB18:AC21"/>
    <mergeCell ref="B18:G21"/>
    <mergeCell ref="H18:I21"/>
    <mergeCell ref="J18:K21"/>
    <mergeCell ref="AO2:BA3"/>
    <mergeCell ref="B1:N2"/>
    <mergeCell ref="AI18:BA18"/>
    <mergeCell ref="B9:V11"/>
    <mergeCell ref="AJ8:BA10"/>
    <mergeCell ref="AR12:BA14"/>
    <mergeCell ref="AD18:AH21"/>
    <mergeCell ref="AZ15:BA17"/>
    <mergeCell ref="B15:G17"/>
    <mergeCell ref="H15:AC17"/>
    <mergeCell ref="AU15:AV17"/>
    <mergeCell ref="BH26:BH29"/>
    <mergeCell ref="AL38:AL45"/>
    <mergeCell ref="AQ100:AU100"/>
    <mergeCell ref="AZ100:BA101"/>
    <mergeCell ref="M101:N101"/>
    <mergeCell ref="AB101:AE101"/>
    <mergeCell ref="AQ101:AU101"/>
    <mergeCell ref="P100:Q100"/>
    <mergeCell ref="P101:Q101"/>
    <mergeCell ref="AC25:AE53"/>
    <mergeCell ref="AF25:AG53"/>
    <mergeCell ref="X35:Y40"/>
    <mergeCell ref="AU47:AV49"/>
    <mergeCell ref="AO31:AX33"/>
    <mergeCell ref="AL46:AL53"/>
    <mergeCell ref="G45:M53"/>
    <mergeCell ref="N35:R40"/>
    <mergeCell ref="B73:Y80"/>
    <mergeCell ref="E88:I89"/>
    <mergeCell ref="AY90:AZ92"/>
    <mergeCell ref="J88:Y89"/>
    <mergeCell ref="J90:Y91"/>
    <mergeCell ref="AC89:AJ89"/>
    <mergeCell ref="AK89:AV89"/>
  </mergeCells>
  <phoneticPr fontId="3"/>
  <conditionalFormatting sqref="AG86">
    <cfRule type="cellIs" dxfId="14" priority="30" operator="equal">
      <formula>0</formula>
    </cfRule>
  </conditionalFormatting>
  <conditionalFormatting sqref="AB58:AB65 AA57:AB57 CY84 AB45:AB56 CY78">
    <cfRule type="expression" dxfId="13" priority="32">
      <formula>#REF!="いいえ"</formula>
    </cfRule>
  </conditionalFormatting>
  <conditionalFormatting sqref="AB58:AB65 AA57:AB57 CY84 AB45:AB56 CY78">
    <cfRule type="expression" dxfId="12" priority="33">
      <formula>#REF!=""</formula>
    </cfRule>
  </conditionalFormatting>
  <conditionalFormatting sqref="AB83:AC84 AJ83:AK84 AB86:AC87">
    <cfRule type="cellIs" dxfId="11" priority="18" operator="equal">
      <formula>0</formula>
    </cfRule>
  </conditionalFormatting>
  <conditionalFormatting sqref="B73">
    <cfRule type="cellIs" dxfId="10" priority="16" operator="equal">
      <formula>0</formula>
    </cfRule>
  </conditionalFormatting>
  <conditionalFormatting sqref="AC62 AN62 AX62">
    <cfRule type="expression" dxfId="9" priority="99">
      <formula>$H$28="✔"</formula>
    </cfRule>
  </conditionalFormatting>
  <conditionalFormatting sqref="AH35">
    <cfRule type="expression" dxfId="8" priority="13">
      <formula>#REF!="はい"</formula>
    </cfRule>
  </conditionalFormatting>
  <conditionalFormatting sqref="AH35">
    <cfRule type="expression" dxfId="7" priority="14">
      <formula>#REF!=""</formula>
    </cfRule>
  </conditionalFormatting>
  <conditionalFormatting sqref="AR83:AS84">
    <cfRule type="expression" dxfId="6" priority="185">
      <formula>AND(#REF!="",#REF!="")</formula>
    </cfRule>
  </conditionalFormatting>
  <conditionalFormatting sqref="AO4:BA5">
    <cfRule type="expression" dxfId="5" priority="1">
      <formula>$AW$111&lt;&gt;0</formula>
    </cfRule>
    <cfRule type="expression" dxfId="4" priority="2">
      <formula>$AO$4=$BE$4</formula>
    </cfRule>
    <cfRule type="expression" dxfId="3" priority="3">
      <formula>$AO$4=$BE$3</formula>
    </cfRule>
  </conditionalFormatting>
  <printOptions horizontalCentered="1" verticalCentered="1"/>
  <pageMargins left="0.43307086614173229" right="3.937007874015748E-2" top="0.15748031496062992" bottom="0.15748031496062992" header="0.31496062992125984" footer="0.31496062992125984"/>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1" id="{13DD2404-449C-4E78-9F59-641E6B54D5DF}">
            <xm:f>'②異動情報・学校情報・機構に送付が必要な場合（学校入力用）'!$AA$7:$AH$8="休止（長期履修学生の貸与先送り）"</xm:f>
            <x14:dxf>
              <fill>
                <patternFill>
                  <bgColor rgb="FFFFFFCC"/>
                </patternFill>
              </fill>
            </x14:dxf>
          </x14:cfRule>
          <xm:sqref>AI18:AI19</xm:sqref>
        </x14:conditionalFormatting>
        <x14:conditionalFormatting xmlns:xm="http://schemas.microsoft.com/office/excel/2006/main">
          <x14:cfRule type="expression" priority="173" id="{C8A6235E-0E82-4EE8-93E4-DA1139E3747C}">
            <xm:f>'②異動情報・学校情報・機構に送付が必要な場合（学校入力用）'!$AC$28="私費"</xm:f>
            <x14:dxf>
              <font>
                <color theme="0"/>
              </font>
              <fill>
                <patternFill>
                  <bgColor theme="0"/>
                </patternFill>
              </fill>
              <border>
                <right/>
                <vertical/>
                <horizontal/>
              </border>
            </x14:dxf>
          </x14:cfRule>
          <xm:sqref>AH38 AL38:AL53</xm:sqref>
        </x14:conditionalFormatting>
        <x14:conditionalFormatting xmlns:xm="http://schemas.microsoft.com/office/excel/2006/main">
          <x14:cfRule type="expression" priority="174" id="{ED2A716B-62BD-49F0-A865-F744025C0856}">
            <xm:f>'②異動情報・学校情報・機構に送付が必要な場合（学校入力用）'!$AC$28="海外留学支援制度以外"</xm:f>
            <x14:dxf>
              <font>
                <color theme="0"/>
              </font>
              <fill>
                <patternFill>
                  <bgColor theme="0"/>
                </patternFill>
              </fill>
              <border>
                <top/>
                <vertical/>
                <horizontal/>
              </border>
            </x14:dxf>
          </x14:cfRule>
          <xm:sqref>AL46:AL53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1-5【給付】停止の異動願（届）</dc:title>
  <dc:creator>JASSO</dc:creator>
  <cp:lastModifiedBy>JASSO</cp:lastModifiedBy>
  <cp:lastPrinted>2025-01-24T03:40:45Z</cp:lastPrinted>
  <dcterms:created xsi:type="dcterms:W3CDTF">2024-01-24T05:41:20Z</dcterms:created>
  <dcterms:modified xsi:type="dcterms:W3CDTF">2025-03-12T07:14:19Z</dcterms:modified>
</cp:coreProperties>
</file>