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30.0.12\gakushitaiyoka\願・届様式集\2025年度\02_とりまとめ\様式\02_新給付\"/>
    </mc:Choice>
  </mc:AlternateContent>
  <bookViews>
    <workbookView xWindow="0" yWindow="0" windowWidth="28800" windowHeight="11835"/>
  </bookViews>
  <sheets>
    <sheet name="①基本情報・異動情報（学生入力用）" sheetId="2" r:id="rId1"/>
    <sheet name="②異動情報・学校情報・機構に送付が必要な場合（学校入力用）" sheetId="3" r:id="rId2"/>
    <sheet name="③様式（自動作成・記入用）" sheetId="1" r:id="rId3"/>
  </sheets>
  <definedNames>
    <definedName name="_xlnm.Print_Area" localSheetId="0">'①基本情報・異動情報（学生入力用）'!$A$1:$AK$28</definedName>
    <definedName name="_xlnm.Print_Area" localSheetId="1">'②異動情報・学校情報・機構に送付が必要な場合（学校入力用）'!$A$1:$BA$102</definedName>
    <definedName name="_xlnm.Print_Area" localSheetId="2">'③様式（自動作成・記入用）'!$A$1:$BB$103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D82" i="3" l="1"/>
  <c r="J82" i="1" l="1"/>
  <c r="J80" i="1"/>
  <c r="H15" i="1"/>
  <c r="H12" i="1"/>
  <c r="X87" i="1" l="1"/>
  <c r="V87" i="1"/>
  <c r="T87" i="1" l="1"/>
  <c r="R87" i="1"/>
  <c r="P87" i="1"/>
  <c r="N87" i="1"/>
  <c r="L87" i="1"/>
  <c r="J87" i="1"/>
  <c r="B87" i="1"/>
  <c r="HP33" i="3" l="1"/>
  <c r="HR35" i="3" s="1"/>
  <c r="HZ35" i="3" s="1"/>
  <c r="HP35" i="3" l="1"/>
  <c r="HX35" i="3" s="1"/>
  <c r="HX33" i="3" s="1"/>
  <c r="HT35" i="3"/>
  <c r="BD60" i="3"/>
  <c r="BF33" i="3" l="1"/>
  <c r="BE33" i="3"/>
  <c r="BD16" i="3"/>
  <c r="BD33" i="3"/>
  <c r="BE27" i="3"/>
  <c r="BD27" i="3"/>
  <c r="BD24" i="3"/>
  <c r="EA7" i="3"/>
  <c r="EA16" i="3"/>
  <c r="CE21" i="3"/>
  <c r="DA21" i="3"/>
  <c r="DA24" i="3"/>
  <c r="DI24" i="3"/>
  <c r="DN24" i="3"/>
  <c r="DI29" i="3"/>
  <c r="DN29" i="3"/>
  <c r="CE33" i="3"/>
  <c r="CL33" i="3"/>
  <c r="CO33" i="3" s="1"/>
  <c r="DA33" i="3"/>
  <c r="DI33" i="3"/>
  <c r="DN33" i="3"/>
  <c r="CE37" i="3"/>
  <c r="CL37" i="3"/>
  <c r="CO37" i="3" s="1"/>
  <c r="DA41" i="3"/>
  <c r="EH52" i="3"/>
  <c r="BF60" i="3"/>
  <c r="BH60" i="3"/>
  <c r="CP62" i="3"/>
  <c r="CR62" i="3"/>
  <c r="CT62" i="3"/>
  <c r="DB76" i="3"/>
  <c r="BZ27" i="3"/>
  <c r="BX27" i="3"/>
  <c r="BV27" i="3"/>
  <c r="BN7" i="2" l="1"/>
  <c r="BN9" i="2"/>
  <c r="BY96" i="3" l="1"/>
  <c r="BW96" i="3"/>
  <c r="BX92" i="3"/>
  <c r="BW92" i="3"/>
  <c r="BX84" i="3"/>
  <c r="BW84" i="3"/>
  <c r="BE83" i="1"/>
  <c r="BE82" i="1"/>
  <c r="BV33" i="3" l="1"/>
  <c r="BV21" i="3"/>
  <c r="BX33" i="3"/>
  <c r="BN5" i="2" l="1"/>
  <c r="BN11" i="2" s="1"/>
  <c r="Z24" i="2" s="1"/>
  <c r="H105" i="1" s="1"/>
  <c r="H108" i="1" s="1"/>
  <c r="AJ70" i="3"/>
  <c r="AJ68" i="3"/>
  <c r="AJ66" i="3"/>
  <c r="AJ64" i="3"/>
  <c r="AJ62" i="3"/>
  <c r="AJ60" i="3"/>
  <c r="G23" i="3"/>
  <c r="G21" i="3"/>
  <c r="G19" i="3"/>
  <c r="G17" i="3"/>
  <c r="FY16" i="3"/>
  <c r="FW16" i="3"/>
  <c r="FU16" i="3"/>
  <c r="G15" i="3"/>
  <c r="BZ21" i="3"/>
  <c r="BX21" i="3"/>
  <c r="AA9" i="3"/>
  <c r="G13" i="3"/>
  <c r="GC12" i="3"/>
  <c r="GE12" i="3" s="1"/>
  <c r="AA7" i="3"/>
  <c r="G11" i="3"/>
  <c r="EL9" i="3"/>
  <c r="G9" i="3"/>
  <c r="FY7" i="3"/>
  <c r="FW7" i="3"/>
  <c r="FU7" i="3"/>
  <c r="EL7" i="3"/>
  <c r="G7" i="3"/>
  <c r="P21" i="2"/>
  <c r="S21" i="2" s="1"/>
  <c r="P19" i="2"/>
  <c r="S19" i="2" s="1"/>
  <c r="P17" i="2"/>
  <c r="S17" i="2" s="1"/>
  <c r="P15" i="2"/>
  <c r="S15" i="2" s="1"/>
  <c r="P13" i="2"/>
  <c r="S13" i="2" s="1"/>
  <c r="P11" i="2"/>
  <c r="S11" i="2" s="1"/>
  <c r="P9" i="2"/>
  <c r="S9" i="2" s="1"/>
  <c r="P7" i="2"/>
  <c r="S7" i="2" s="1"/>
  <c r="P5" i="2"/>
  <c r="S5" i="2" s="1"/>
  <c r="EA14" i="3" l="1"/>
  <c r="ED14" i="3" s="1"/>
  <c r="AP30" i="3"/>
  <c r="BD35" i="3"/>
  <c r="AO39" i="3" s="1"/>
  <c r="N105" i="1" s="1"/>
  <c r="N108" i="1" s="1"/>
  <c r="BF34" i="1"/>
  <c r="AP16" i="3"/>
  <c r="CL21" i="3" s="1"/>
  <c r="CO21" i="3" s="1"/>
  <c r="S24" i="2"/>
  <c r="AR24" i="2" s="1"/>
  <c r="AK74" i="3"/>
  <c r="GC14" i="3"/>
  <c r="GE14" i="3" s="1"/>
  <c r="GC16" i="3"/>
  <c r="GE16" i="3" s="1"/>
  <c r="AJ24" i="2"/>
  <c r="AP24" i="2" l="1"/>
  <c r="G24" i="2" s="1"/>
  <c r="B105" i="1" s="1"/>
  <c r="B108" i="1" s="1"/>
  <c r="CH76" i="3"/>
  <c r="AO69" i="3" s="1"/>
  <c r="T105" i="1" s="1"/>
  <c r="T108" i="1" s="1"/>
  <c r="BF30" i="1"/>
  <c r="GE18" i="3"/>
  <c r="FA17" i="3" s="1"/>
  <c r="AW108" i="1" l="1"/>
  <c r="AA65" i="1" l="1"/>
  <c r="AJ8" i="1"/>
  <c r="AJ75" i="1"/>
  <c r="AO79" i="1"/>
  <c r="H18" i="1"/>
  <c r="AI12" i="1"/>
  <c r="B65" i="1"/>
  <c r="AI18" i="1"/>
  <c r="X18" i="1"/>
  <c r="N18" i="1"/>
  <c r="AR12" i="1"/>
  <c r="P18" i="1"/>
  <c r="H26" i="1"/>
  <c r="BU25" i="1" s="1"/>
  <c r="S78" i="1"/>
  <c r="AB87" i="1"/>
  <c r="AW15" i="1"/>
  <c r="V18" i="1"/>
  <c r="AB79" i="1"/>
  <c r="AI15" i="1"/>
  <c r="L18" i="1"/>
  <c r="T18" i="1"/>
  <c r="AB18" i="1"/>
  <c r="AH26" i="1"/>
  <c r="J78" i="1"/>
  <c r="AJ79" i="1"/>
  <c r="J18" i="1"/>
  <c r="R18" i="1"/>
  <c r="Z18" i="1"/>
  <c r="O78" i="1"/>
  <c r="AB75" i="1"/>
  <c r="AO4" i="1" l="1"/>
  <c r="AV102" i="1" s="1"/>
  <c r="AP102" i="1" s="1"/>
  <c r="AM40" i="1"/>
  <c r="AU40" i="1"/>
  <c r="BU30" i="1"/>
  <c r="AN54" i="1"/>
  <c r="O36" i="1"/>
  <c r="L31" i="1"/>
  <c r="V31" i="1"/>
  <c r="BH26" i="1"/>
  <c r="AM30" i="1"/>
  <c r="T36" i="1"/>
  <c r="W36" i="1"/>
  <c r="AN44" i="1"/>
  <c r="AM48" i="1" s="1"/>
  <c r="H31" i="1"/>
  <c r="BF26" i="1"/>
  <c r="R31" i="1"/>
  <c r="AU48" i="1" l="1"/>
  <c r="BF54" i="1"/>
  <c r="BH54" i="1"/>
  <c r="BE54" i="1" l="1"/>
</calcChain>
</file>

<file path=xl/sharedStrings.xml><?xml version="1.0" encoding="utf-8"?>
<sst xmlns="http://schemas.openxmlformats.org/spreadsheetml/2006/main" count="208" uniqueCount="170">
  <si>
    <t>独立行政法人日本学生支援機構理事長　殿</t>
    <phoneticPr fontId="3"/>
  </si>
  <si>
    <t>　下記のとおり願出（届出）いたします。</t>
    <phoneticPr fontId="3"/>
  </si>
  <si>
    <t>１．基本情報</t>
    <rPh sb="2" eb="6">
      <t>キホンジョウホウ</t>
    </rPh>
    <phoneticPr fontId="14"/>
  </si>
  <si>
    <t>届出年月日</t>
    <rPh sb="0" eb="2">
      <t>トドケデ</t>
    </rPh>
    <rPh sb="2" eb="5">
      <t>ネンガッピ</t>
    </rPh>
    <phoneticPr fontId="3"/>
  </si>
  <si>
    <t>太枠内を全て記入してください。</t>
    <rPh sb="0" eb="2">
      <t>フトワクナイ</t>
    </rPh>
    <rPh sb="3" eb="4">
      <t>スベ</t>
    </rPh>
    <rPh sb="5" eb="7">
      <t>キニュウ</t>
    </rPh>
    <phoneticPr fontId="3"/>
  </si>
  <si>
    <t>学校名</t>
    <rPh sb="0" eb="1">
      <t>ガク</t>
    </rPh>
    <rPh sb="1" eb="2">
      <t>コウ</t>
    </rPh>
    <rPh sb="2" eb="3">
      <t>メイ</t>
    </rPh>
    <phoneticPr fontId="14"/>
  </si>
  <si>
    <t>学籍番号</t>
    <rPh sb="0" eb="2">
      <t>ガクセキ</t>
    </rPh>
    <rPh sb="2" eb="4">
      <t>バンゴウ</t>
    </rPh>
    <phoneticPr fontId="3"/>
  </si>
  <si>
    <t>生年
月日</t>
    <rPh sb="0" eb="2">
      <t>セイネン</t>
    </rPh>
    <rPh sb="3" eb="5">
      <t>ガッピ</t>
    </rPh>
    <phoneticPr fontId="3"/>
  </si>
  <si>
    <r>
      <t xml:space="preserve">学部・学科
</t>
    </r>
    <r>
      <rPr>
        <b/>
        <sz val="11"/>
        <rFont val="ＭＳ Ｐゴシック"/>
        <family val="3"/>
        <charset val="128"/>
      </rPr>
      <t>（課程・研究科）</t>
    </r>
    <rPh sb="0" eb="2">
      <t>ガクブ</t>
    </rPh>
    <rPh sb="3" eb="5">
      <t>ガッカ</t>
    </rPh>
    <rPh sb="7" eb="9">
      <t>カテイ</t>
    </rPh>
    <rPh sb="10" eb="13">
      <t>ケンキュウカ</t>
    </rPh>
    <phoneticPr fontId="14"/>
  </si>
  <si>
    <t>フリガナ</t>
    <phoneticPr fontId="3"/>
  </si>
  <si>
    <t>学年</t>
    <rPh sb="0" eb="2">
      <t>ガクネン</t>
    </rPh>
    <phoneticPr fontId="3"/>
  </si>
  <si>
    <t>年</t>
    <rPh sb="0" eb="1">
      <t>ネン</t>
    </rPh>
    <phoneticPr fontId="3"/>
  </si>
  <si>
    <t>２．異動情報</t>
    <rPh sb="2" eb="4">
      <t>イドウ</t>
    </rPh>
    <rPh sb="4" eb="6">
      <t>ジョウホウ</t>
    </rPh>
    <phoneticPr fontId="14"/>
  </si>
  <si>
    <t>記入者</t>
    <rPh sb="0" eb="2">
      <t>キニュウ</t>
    </rPh>
    <rPh sb="2" eb="3">
      <t>シャ</t>
    </rPh>
    <phoneticPr fontId="14"/>
  </si>
  <si>
    <t>奨学生</t>
    <rPh sb="0" eb="3">
      <t>ショウガクセイ</t>
    </rPh>
    <phoneticPr fontId="14"/>
  </si>
  <si>
    <t>学校</t>
    <rPh sb="0" eb="2">
      <t>ガッコウ</t>
    </rPh>
    <phoneticPr fontId="3"/>
  </si>
  <si>
    <t>留学情報</t>
    <rPh sb="0" eb="2">
      <t>リュウガク</t>
    </rPh>
    <rPh sb="2" eb="4">
      <t>ジョウホウ</t>
    </rPh>
    <phoneticPr fontId="3"/>
  </si>
  <si>
    <t>国名</t>
    <rPh sb="0" eb="2">
      <t>クニメイ</t>
    </rPh>
    <phoneticPr fontId="3"/>
  </si>
  <si>
    <t>病気</t>
    <rPh sb="0" eb="2">
      <t>ビョウキ</t>
    </rPh>
    <phoneticPr fontId="14"/>
  </si>
  <si>
    <t>経済事情</t>
    <rPh sb="0" eb="2">
      <t>ケイザイ</t>
    </rPh>
    <rPh sb="2" eb="4">
      <t>ジジョウ</t>
    </rPh>
    <phoneticPr fontId="14"/>
  </si>
  <si>
    <t>一身上</t>
    <rPh sb="0" eb="3">
      <t>イッシンジョウ</t>
    </rPh>
    <phoneticPr fontId="14"/>
  </si>
  <si>
    <t>その他</t>
    <rPh sb="2" eb="3">
      <t>タ</t>
    </rPh>
    <phoneticPr fontId="14"/>
  </si>
  <si>
    <t>学校</t>
    <rPh sb="0" eb="2">
      <t>ガッコウ</t>
    </rPh>
    <phoneticPr fontId="14"/>
  </si>
  <si>
    <t>休学日</t>
    <rPh sb="0" eb="3">
      <t>キュウガクビ</t>
    </rPh>
    <phoneticPr fontId="3"/>
  </si>
  <si>
    <t>月</t>
    <rPh sb="0" eb="1">
      <t>ツキ</t>
    </rPh>
    <phoneticPr fontId="3"/>
  </si>
  <si>
    <t>日</t>
    <rPh sb="0" eb="1">
      <t>ニチ</t>
    </rPh>
    <phoneticPr fontId="14"/>
  </si>
  <si>
    <t>～</t>
    <phoneticPr fontId="3"/>
  </si>
  <si>
    <t>受給期間</t>
    <rPh sb="0" eb="2">
      <t>ジュキュウ</t>
    </rPh>
    <rPh sb="2" eb="4">
      <t>キカン</t>
    </rPh>
    <phoneticPr fontId="3"/>
  </si>
  <si>
    <t>です。</t>
    <phoneticPr fontId="3"/>
  </si>
  <si>
    <t>４．学校から機構への連絡事項記入欄</t>
    <rPh sb="2" eb="4">
      <t>ガッコウ</t>
    </rPh>
    <rPh sb="6" eb="8">
      <t>キコウ</t>
    </rPh>
    <rPh sb="10" eb="12">
      <t>レンラク</t>
    </rPh>
    <rPh sb="12" eb="14">
      <t>ジコウ</t>
    </rPh>
    <rPh sb="14" eb="16">
      <t>キニュウ</t>
    </rPh>
    <rPh sb="16" eb="17">
      <t>ラン</t>
    </rPh>
    <phoneticPr fontId="14"/>
  </si>
  <si>
    <t>６．学校処理</t>
    <rPh sb="2" eb="4">
      <t>ガッコウ</t>
    </rPh>
    <rPh sb="4" eb="6">
      <t>ショリ</t>
    </rPh>
    <phoneticPr fontId="14"/>
  </si>
  <si>
    <t>５．学校証明欄</t>
    <rPh sb="2" eb="4">
      <t>ガッコウ</t>
    </rPh>
    <rPh sb="4" eb="7">
      <t>ショウメイラン</t>
    </rPh>
    <phoneticPr fontId="14"/>
  </si>
  <si>
    <t>上記記載のとおり相違ないことを証明いたします。</t>
    <rPh sb="0" eb="2">
      <t>ジョウキ</t>
    </rPh>
    <rPh sb="2" eb="4">
      <t>キサイ</t>
    </rPh>
    <rPh sb="8" eb="10">
      <t>ソウイ</t>
    </rPh>
    <rPh sb="15" eb="17">
      <t>ショウメイ</t>
    </rPh>
    <phoneticPr fontId="14"/>
  </si>
  <si>
    <t>振込超過あり</t>
    <rPh sb="0" eb="4">
      <t>フリコミチョウカ</t>
    </rPh>
    <phoneticPr fontId="14"/>
  </si>
  <si>
    <t>学校の証明</t>
    <rPh sb="0" eb="2">
      <t>ガッコウ</t>
    </rPh>
    <rPh sb="3" eb="5">
      <t>ショウメイ</t>
    </rPh>
    <phoneticPr fontId="14"/>
  </si>
  <si>
    <t>年</t>
    <rPh sb="0" eb="1">
      <t>ネン</t>
    </rPh>
    <phoneticPr fontId="14"/>
  </si>
  <si>
    <t>月</t>
    <rPh sb="0" eb="1">
      <t>ツキ</t>
    </rPh>
    <phoneticPr fontId="14"/>
  </si>
  <si>
    <t>日</t>
    <rPh sb="0" eb="1">
      <t>ヒ</t>
    </rPh>
    <phoneticPr fontId="14"/>
  </si>
  <si>
    <t>学　校　名</t>
    <rPh sb="0" eb="1">
      <t>ガク</t>
    </rPh>
    <rPh sb="2" eb="3">
      <t>コウ</t>
    </rPh>
    <rPh sb="4" eb="5">
      <t>メイ</t>
    </rPh>
    <phoneticPr fontId="14"/>
  </si>
  <si>
    <t>未振込あり</t>
    <rPh sb="0" eb="1">
      <t>ミ</t>
    </rPh>
    <rPh sb="1" eb="3">
      <t>フリコミ</t>
    </rPh>
    <phoneticPr fontId="14"/>
  </si>
  <si>
    <t>担当課長※</t>
    <rPh sb="0" eb="2">
      <t>タントウ</t>
    </rPh>
    <rPh sb="2" eb="4">
      <t>カチョウ</t>
    </rPh>
    <phoneticPr fontId="14"/>
  </si>
  <si>
    <t>　※証明者は課長相当職以上の方としてください。</t>
    <rPh sb="2" eb="4">
      <t>ショウメイ</t>
    </rPh>
    <rPh sb="4" eb="5">
      <t>シャ</t>
    </rPh>
    <rPh sb="6" eb="8">
      <t>カチョウ</t>
    </rPh>
    <rPh sb="8" eb="10">
      <t>ソウトウ</t>
    </rPh>
    <rPh sb="10" eb="11">
      <t>ショク</t>
    </rPh>
    <rPh sb="11" eb="13">
      <t>イジョウ</t>
    </rPh>
    <rPh sb="14" eb="15">
      <t>カタ</t>
    </rPh>
    <phoneticPr fontId="14"/>
  </si>
  <si>
    <t>学　校　番　号</t>
    <rPh sb="0" eb="1">
      <t>ガク</t>
    </rPh>
    <rPh sb="2" eb="3">
      <t>コウ</t>
    </rPh>
    <rPh sb="4" eb="5">
      <t>バン</t>
    </rPh>
    <rPh sb="6" eb="7">
      <t>ゴウ</t>
    </rPh>
    <phoneticPr fontId="3"/>
  </si>
  <si>
    <t>区　分</t>
    <rPh sb="0" eb="1">
      <t>ク</t>
    </rPh>
    <rPh sb="2" eb="3">
      <t>ブン</t>
    </rPh>
    <phoneticPr fontId="3"/>
  </si>
  <si>
    <t>（機構使用欄）</t>
    <phoneticPr fontId="3"/>
  </si>
  <si>
    <t>最終振込年月</t>
    <rPh sb="0" eb="2">
      <t>サイシュウ</t>
    </rPh>
    <rPh sb="2" eb="6">
      <t>フリコミネンゲツ</t>
    </rPh>
    <phoneticPr fontId="14"/>
  </si>
  <si>
    <t>月</t>
    <rPh sb="0" eb="1">
      <t>ゲツ</t>
    </rPh>
    <phoneticPr fontId="14"/>
  </si>
  <si>
    <t>振込超過</t>
    <rPh sb="0" eb="4">
      <t>フリコミチョウカ</t>
    </rPh>
    <phoneticPr fontId="14"/>
  </si>
  <si>
    <t>か月</t>
    <rPh sb="1" eb="2">
      <t>ゲツ</t>
    </rPh>
    <phoneticPr fontId="14"/>
  </si>
  <si>
    <t>要返戻金額</t>
    <rPh sb="0" eb="5">
      <t>ヨウヘンレイキンガク</t>
    </rPh>
    <phoneticPr fontId="14"/>
  </si>
  <si>
    <t>円</t>
    <rPh sb="0" eb="1">
      <t>エン</t>
    </rPh>
    <phoneticPr fontId="3"/>
  </si>
  <si>
    <t>有</t>
    <rPh sb="0" eb="1">
      <t>ユウ</t>
    </rPh>
    <phoneticPr fontId="14"/>
  </si>
  <si>
    <t>無</t>
    <rPh sb="0" eb="1">
      <t>ナ</t>
    </rPh>
    <phoneticPr fontId="14"/>
  </si>
  <si>
    <t>提出先</t>
    <rPh sb="0" eb="2">
      <t>テイシュツ</t>
    </rPh>
    <rPh sb="2" eb="3">
      <t>サキ</t>
    </rPh>
    <phoneticPr fontId="14"/>
  </si>
  <si>
    <t>郵送の要否</t>
    <rPh sb="0" eb="2">
      <t>ユウソウ</t>
    </rPh>
    <rPh sb="3" eb="5">
      <t>ヨウヒ</t>
    </rPh>
    <phoneticPr fontId="14"/>
  </si>
  <si>
    <t>スカラＡＣ入力</t>
    <rPh sb="5" eb="7">
      <t>ニュウリョク</t>
    </rPh>
    <phoneticPr fontId="14"/>
  </si>
  <si>
    <t>異動・補導係</t>
    <rPh sb="0" eb="2">
      <t>イドウ</t>
    </rPh>
    <rPh sb="3" eb="5">
      <t>ホドウ</t>
    </rPh>
    <rPh sb="5" eb="6">
      <t>カカリ</t>
    </rPh>
    <phoneticPr fontId="14"/>
  </si>
  <si>
    <t>　【休止】(通常の休学)</t>
    <rPh sb="2" eb="3">
      <t>キュウ</t>
    </rPh>
    <rPh sb="3" eb="4">
      <t>ト</t>
    </rPh>
    <phoneticPr fontId="14"/>
  </si>
  <si>
    <t>　【休止】(留学)</t>
    <rPh sb="2" eb="3">
      <t>キュウ</t>
    </rPh>
    <rPh sb="3" eb="4">
      <t>ト</t>
    </rPh>
    <rPh sb="6" eb="8">
      <t>リュウガク</t>
    </rPh>
    <phoneticPr fontId="14"/>
  </si>
  <si>
    <t>休止の異動始期は</t>
    <rPh sb="0" eb="2">
      <t>キュウシ</t>
    </rPh>
    <rPh sb="3" eb="5">
      <t>イドウ</t>
    </rPh>
    <rPh sb="5" eb="7">
      <t>シキ</t>
    </rPh>
    <phoneticPr fontId="3"/>
  </si>
  <si>
    <t>①基本情報・異動情報（学生入力用）</t>
    <rPh sb="1" eb="5">
      <t>キホンジョウホウ</t>
    </rPh>
    <rPh sb="6" eb="8">
      <t>イドウ</t>
    </rPh>
    <rPh sb="8" eb="10">
      <t>ジョウホウ</t>
    </rPh>
    <rPh sb="11" eb="13">
      <t>ガクセイ</t>
    </rPh>
    <rPh sb="13" eb="15">
      <t>ニュウリョク</t>
    </rPh>
    <rPh sb="15" eb="16">
      <t>ヨウ</t>
    </rPh>
    <phoneticPr fontId="14"/>
  </si>
  <si>
    <r>
      <t>１．基本情報の入力</t>
    </r>
    <r>
      <rPr>
        <b/>
        <sz val="10"/>
        <rFont val="ＭＳ Ｐゴシック"/>
        <family val="3"/>
        <charset val="128"/>
      </rPr>
      <t xml:space="preserve">
　　 </t>
    </r>
    <r>
      <rPr>
        <sz val="10"/>
        <rFont val="ＭＳ Ｐゴシック"/>
        <family val="3"/>
        <charset val="128"/>
      </rPr>
      <t>　①～⑨を入力してください。</t>
    </r>
    <rPh sb="2" eb="4">
      <t>キホン</t>
    </rPh>
    <rPh sb="4" eb="6">
      <t>ジョウホウ</t>
    </rPh>
    <rPh sb="7" eb="9">
      <t>ニュウリョク</t>
    </rPh>
    <rPh sb="18" eb="20">
      <t>ニュウリョク</t>
    </rPh>
    <phoneticPr fontId="14"/>
  </si>
  <si>
    <t>①異動種別</t>
    <rPh sb="1" eb="3">
      <t>イドウ</t>
    </rPh>
    <rPh sb="3" eb="5">
      <t>シュベツ</t>
    </rPh>
    <phoneticPr fontId="14"/>
  </si>
  <si>
    <t>退学</t>
    <rPh sb="0" eb="2">
      <t>タイガク</t>
    </rPh>
    <phoneticPr fontId="14"/>
  </si>
  <si>
    <t>辞退（短縮卒業・修了）</t>
    <rPh sb="0" eb="2">
      <t>ジタイ</t>
    </rPh>
    <rPh sb="3" eb="7">
      <t>タンシュクソツギョウ</t>
    </rPh>
    <rPh sb="8" eb="10">
      <t>シュウリョウ</t>
    </rPh>
    <phoneticPr fontId="14"/>
  </si>
  <si>
    <t>経済事情</t>
    <rPh sb="0" eb="4">
      <t>ケイザイジジョウ</t>
    </rPh>
    <phoneticPr fontId="14"/>
  </si>
  <si>
    <t>②学校名</t>
    <rPh sb="1" eb="4">
      <t>ガッコウメイ</t>
    </rPh>
    <phoneticPr fontId="14"/>
  </si>
  <si>
    <t>③学部・学科</t>
    <rPh sb="1" eb="3">
      <t>ガクブ</t>
    </rPh>
    <rPh sb="4" eb="6">
      <t>ガッカ</t>
    </rPh>
    <phoneticPr fontId="14"/>
  </si>
  <si>
    <t>④学籍番号</t>
    <rPh sb="1" eb="5">
      <t>ガクセキバンゴウ</t>
    </rPh>
    <phoneticPr fontId="14"/>
  </si>
  <si>
    <t>⑤生年月日
  （例：2000/1/23)</t>
    <rPh sb="1" eb="5">
      <t>セイネンガッピ</t>
    </rPh>
    <rPh sb="9" eb="10">
      <t>レイ</t>
    </rPh>
    <phoneticPr fontId="14"/>
  </si>
  <si>
    <t>⑥フリガナ</t>
    <phoneticPr fontId="14"/>
  </si>
  <si>
    <t>⑦氏名　</t>
    <rPh sb="1" eb="3">
      <t>シメイ</t>
    </rPh>
    <phoneticPr fontId="14"/>
  </si>
  <si>
    <t>基本情報の入力完了です。</t>
    <phoneticPr fontId="14"/>
  </si>
  <si>
    <t>入力
チェック１</t>
    <rPh sb="0" eb="2">
      <t>ニュウリョク</t>
    </rPh>
    <phoneticPr fontId="3"/>
  </si>
  <si>
    <t>入力
チェック２</t>
    <rPh sb="0" eb="2">
      <t>ニュウリョク</t>
    </rPh>
    <phoneticPr fontId="3"/>
  </si>
  <si>
    <t>エラー：未入力項目があります。必要項目を全て入力してください。</t>
    <phoneticPr fontId="14"/>
  </si>
  <si>
    <r>
      <t xml:space="preserve">１．基本情報の確認（①学生入力用より自動）
</t>
    </r>
    <r>
      <rPr>
        <sz val="15"/>
        <rFont val="ＭＳ Ｐゴシック"/>
        <family val="3"/>
        <charset val="128"/>
      </rPr>
      <t xml:space="preserve">　   </t>
    </r>
    <r>
      <rPr>
        <sz val="10"/>
        <rFont val="ＭＳ Ｐゴシック"/>
        <family val="3"/>
        <charset val="128"/>
      </rPr>
      <t>学生の入力が正しいか確認してください。</t>
    </r>
    <rPh sb="1" eb="3">
      <t>キホン</t>
    </rPh>
    <rPh sb="3" eb="5">
      <t>ジョウホウ</t>
    </rPh>
    <rPh sb="6" eb="8">
      <t>カクニン</t>
    </rPh>
    <rPh sb="10" eb="12">
      <t>ガクセイ</t>
    </rPh>
    <rPh sb="12" eb="14">
      <t>ニュウリョク</t>
    </rPh>
    <rPh sb="14" eb="15">
      <t>ヨウ</t>
    </rPh>
    <rPh sb="17" eb="19">
      <t>ジドウ</t>
    </rPh>
    <rPh sb="26" eb="28">
      <t>ガクセイ</t>
    </rPh>
    <rPh sb="29" eb="31">
      <t>ニュウリョク</t>
    </rPh>
    <rPh sb="32" eb="33">
      <t>タダ</t>
    </rPh>
    <rPh sb="36" eb="38">
      <t>カクニン</t>
    </rPh>
    <phoneticPr fontId="14"/>
  </si>
  <si>
    <t>✔</t>
    <phoneticPr fontId="3"/>
  </si>
  <si>
    <t>①届出年月日</t>
    <rPh sb="1" eb="3">
      <t>トドケデ</t>
    </rPh>
    <rPh sb="3" eb="6">
      <t>ネンガッピ</t>
    </rPh>
    <phoneticPr fontId="14"/>
  </si>
  <si>
    <t>確認</t>
    <rPh sb="0" eb="2">
      <t>カクニン</t>
    </rPh>
    <phoneticPr fontId="14"/>
  </si>
  <si>
    <t>はい</t>
    <phoneticPr fontId="14"/>
  </si>
  <si>
    <t>いいえ</t>
    <phoneticPr fontId="14"/>
  </si>
  <si>
    <t>⇒⇒</t>
    <phoneticPr fontId="14"/>
  </si>
  <si>
    <t>異動始期</t>
    <phoneticPr fontId="14"/>
  </si>
  <si>
    <t>正</t>
    <rPh sb="0" eb="1">
      <t>タダ</t>
    </rPh>
    <phoneticPr fontId="14"/>
  </si>
  <si>
    <t>正しい退学日と退学決定日が入力されています。</t>
    <rPh sb="0" eb="1">
      <t>タダ</t>
    </rPh>
    <rPh sb="3" eb="6">
      <t>タイガクビ</t>
    </rPh>
    <rPh sb="7" eb="12">
      <t>タイガクケッテイビ</t>
    </rPh>
    <rPh sb="13" eb="15">
      <t>ニュウリョク</t>
    </rPh>
    <phoneticPr fontId="14"/>
  </si>
  <si>
    <t>異動情報の入力完了です。</t>
    <rPh sb="0" eb="2">
      <t>イドウ</t>
    </rPh>
    <rPh sb="2" eb="4">
      <t>ジョウホウ</t>
    </rPh>
    <rPh sb="5" eb="7">
      <t>ニュウリョク</t>
    </rPh>
    <rPh sb="7" eb="9">
      <t>カンリョウ</t>
    </rPh>
    <phoneticPr fontId="14"/>
  </si>
  <si>
    <t>⑤生年月日
 （例：2000/1/23)</t>
    <rPh sb="1" eb="5">
      <t>セイネンガッピ</t>
    </rPh>
    <rPh sb="8" eb="9">
      <t>レイ</t>
    </rPh>
    <phoneticPr fontId="14"/>
  </si>
  <si>
    <t>同</t>
    <rPh sb="0" eb="1">
      <t>オナ</t>
    </rPh>
    <phoneticPr fontId="14"/>
  </si>
  <si>
    <t>エラー：「退学日」が「退学決定日」と同じになっています。（「退学日」が「退学決定日」より遡ります）。</t>
    <rPh sb="18" eb="19">
      <t>オナ</t>
    </rPh>
    <phoneticPr fontId="14"/>
  </si>
  <si>
    <t>⑦氏名</t>
    <rPh sb="1" eb="3">
      <t>シメイ</t>
    </rPh>
    <phoneticPr fontId="14"/>
  </si>
  <si>
    <t>誤</t>
    <rPh sb="0" eb="1">
      <t>アヤマ</t>
    </rPh>
    <phoneticPr fontId="14"/>
  </si>
  <si>
    <t>エラー：「退学日」が「退学決定日」より後になっています。（「退学日」が「退学決定日」より遡ります）。</t>
    <rPh sb="19" eb="20">
      <t>アト</t>
    </rPh>
    <phoneticPr fontId="14"/>
  </si>
  <si>
    <t>⑨奨学生番号</t>
    <rPh sb="1" eb="6">
      <t>ショウガクセイバンゴウ</t>
    </rPh>
    <phoneticPr fontId="14"/>
  </si>
  <si>
    <t>エラー４</t>
    <phoneticPr fontId="14"/>
  </si>
  <si>
    <t>入力
チェック３</t>
    <rPh sb="0" eb="2">
      <t>ニュウリョク</t>
    </rPh>
    <phoneticPr fontId="3"/>
  </si>
  <si>
    <t>エラー５</t>
    <phoneticPr fontId="14"/>
  </si>
  <si>
    <t>エラー６</t>
    <phoneticPr fontId="14"/>
  </si>
  <si>
    <r>
      <t xml:space="preserve">５．学校証明欄
</t>
    </r>
    <r>
      <rPr>
        <sz val="10"/>
        <rFont val="ＭＳ Ｐゴシック"/>
        <family val="3"/>
        <charset val="128"/>
      </rPr>
      <t>　　　　①～⑦を入力してください（⑦は省略可）。</t>
    </r>
    <rPh sb="2" eb="7">
      <t>ガッコウショウメイラン</t>
    </rPh>
    <rPh sb="16" eb="18">
      <t>ニュウリョク</t>
    </rPh>
    <rPh sb="27" eb="30">
      <t>ショウリャクカ</t>
    </rPh>
    <phoneticPr fontId="14"/>
  </si>
  <si>
    <t>②学校名</t>
    <rPh sb="1" eb="3">
      <t>ガッコウ</t>
    </rPh>
    <rPh sb="3" eb="4">
      <t>メイ</t>
    </rPh>
    <phoneticPr fontId="14"/>
  </si>
  <si>
    <t>④学校電話番号</t>
    <rPh sb="1" eb="3">
      <t>ガッコウ</t>
    </rPh>
    <rPh sb="3" eb="5">
      <t>デンワ</t>
    </rPh>
    <rPh sb="5" eb="7">
      <t>バンゴウ</t>
    </rPh>
    <phoneticPr fontId="14"/>
  </si>
  <si>
    <t>⑤学校担当者名</t>
    <rPh sb="1" eb="3">
      <t>ガッコウ</t>
    </rPh>
    <rPh sb="3" eb="6">
      <t>タントウシャ</t>
    </rPh>
    <rPh sb="6" eb="7">
      <t>メイ</t>
    </rPh>
    <phoneticPr fontId="14"/>
  </si>
  <si>
    <t>入力
チェック４</t>
    <rPh sb="0" eb="2">
      <t>ニュウリョク</t>
    </rPh>
    <phoneticPr fontId="3"/>
  </si>
  <si>
    <t>⑦学校区分
　 (例：01)</t>
    <rPh sb="1" eb="3">
      <t>ガッコウ</t>
    </rPh>
    <rPh sb="3" eb="5">
      <t>クブン</t>
    </rPh>
    <rPh sb="9" eb="10">
      <t>レイ</t>
    </rPh>
    <phoneticPr fontId="14"/>
  </si>
  <si>
    <t>休止（通常の休学）</t>
    <rPh sb="0" eb="2">
      <t>キュウシ</t>
    </rPh>
    <rPh sb="3" eb="5">
      <t>ツウジョウ</t>
    </rPh>
    <rPh sb="6" eb="8">
      <t>キュウガク</t>
    </rPh>
    <phoneticPr fontId="3"/>
  </si>
  <si>
    <t>休止（留学）</t>
    <rPh sb="0" eb="2">
      <t>キュウシ</t>
    </rPh>
    <rPh sb="3" eb="5">
      <t>リュウガク</t>
    </rPh>
    <phoneticPr fontId="3"/>
  </si>
  <si>
    <t>②休止事由</t>
    <rPh sb="1" eb="3">
      <t>キュウシ</t>
    </rPh>
    <rPh sb="3" eb="5">
      <t>ジユウ</t>
    </rPh>
    <phoneticPr fontId="14"/>
  </si>
  <si>
    <t>　☑　【休止】（通常の休学）の場合</t>
    <rPh sb="4" eb="6">
      <t>キュウシ</t>
    </rPh>
    <rPh sb="8" eb="10">
      <t>ツウジョウ</t>
    </rPh>
    <rPh sb="11" eb="13">
      <t>キュウガク</t>
    </rPh>
    <rPh sb="15" eb="17">
      <t>バアイ</t>
    </rPh>
    <phoneticPr fontId="3"/>
  </si>
  <si>
    <t>　☑　【休止】（留学）の場合</t>
    <rPh sb="4" eb="6">
      <t>キュウシ</t>
    </rPh>
    <rPh sb="8" eb="10">
      <t>リュウガク</t>
    </rPh>
    <rPh sb="12" eb="14">
      <t>バアイ</t>
    </rPh>
    <phoneticPr fontId="3"/>
  </si>
  <si>
    <t>通常の休学</t>
    <rPh sb="0" eb="2">
      <t>ツウジョウ</t>
    </rPh>
    <rPh sb="3" eb="5">
      <t>キュウガク</t>
    </rPh>
    <phoneticPr fontId="3"/>
  </si>
  <si>
    <t>長期欠席</t>
    <rPh sb="0" eb="4">
      <t>チョウキケッセキ</t>
    </rPh>
    <phoneticPr fontId="3"/>
  </si>
  <si>
    <t>異動始期</t>
    <rPh sb="0" eb="2">
      <t>イドウ</t>
    </rPh>
    <rPh sb="2" eb="4">
      <t>シキ</t>
    </rPh>
    <phoneticPr fontId="3"/>
  </si>
  <si>
    <t>学校証明欄の入力完了です。</t>
    <rPh sb="0" eb="2">
      <t>ガッコウ</t>
    </rPh>
    <rPh sb="2" eb="5">
      <t>ショウメイラン</t>
    </rPh>
    <rPh sb="6" eb="8">
      <t>ニュウリョク</t>
    </rPh>
    <rPh sb="8" eb="10">
      <t>カンリョウ</t>
    </rPh>
    <phoneticPr fontId="14"/>
  </si>
  <si>
    <r>
      <t xml:space="preserve">③担当課長
</t>
    </r>
    <r>
      <rPr>
        <sz val="10"/>
        <rFont val="ＭＳ Ｐゴシック"/>
        <family val="3"/>
        <charset val="128"/>
      </rPr>
      <t>※課長職以上の方</t>
    </r>
    <rPh sb="1" eb="3">
      <t>タントウ</t>
    </rPh>
    <rPh sb="3" eb="5">
      <t>カチョウ</t>
    </rPh>
    <rPh sb="7" eb="10">
      <t>カチョウショク</t>
    </rPh>
    <rPh sb="10" eb="12">
      <t>イジョウ</t>
    </rPh>
    <rPh sb="13" eb="14">
      <t>カタ</t>
    </rPh>
    <phoneticPr fontId="14"/>
  </si>
  <si>
    <t>（理由）簡潔にご入力ください（上限５０文字）。</t>
    <rPh sb="1" eb="3">
      <t>リユウ</t>
    </rPh>
    <rPh sb="4" eb="6">
      <t>カンケツ</t>
    </rPh>
    <rPh sb="8" eb="10">
      <t>ニュウリョク</t>
    </rPh>
    <rPh sb="15" eb="17">
      <t>ジョウゲン</t>
    </rPh>
    <rPh sb="19" eb="21">
      <t>モジ</t>
    </rPh>
    <phoneticPr fontId="14"/>
  </si>
  <si>
    <t>休学</t>
    <rPh sb="0" eb="2">
      <t>キュウガク</t>
    </rPh>
    <phoneticPr fontId="3"/>
  </si>
  <si>
    <t>留学</t>
    <rPh sb="0" eb="2">
      <t>リュウガク</t>
    </rPh>
    <phoneticPr fontId="3"/>
  </si>
  <si>
    <t>在学</t>
    <rPh sb="0" eb="2">
      <t>ザイガク</t>
    </rPh>
    <phoneticPr fontId="3"/>
  </si>
  <si>
    <r>
      <t xml:space="preserve">２．異動情報の入力と確認（一部①学生入力用より自動）
</t>
    </r>
    <r>
      <rPr>
        <sz val="10"/>
        <rFont val="ＭＳ Ｐゴシック"/>
        <family val="3"/>
        <charset val="128"/>
      </rPr>
      <t>　　　　学生の入力が正しいか確認のうえ、②を入力してください（事由が長期履修の貸与先送りの場合のみ③も）。</t>
    </r>
    <rPh sb="2" eb="4">
      <t>イドウ</t>
    </rPh>
    <rPh sb="4" eb="6">
      <t>ジョウホウ</t>
    </rPh>
    <rPh sb="7" eb="9">
      <t>ニュウリョク</t>
    </rPh>
    <rPh sb="10" eb="12">
      <t>カクニン</t>
    </rPh>
    <rPh sb="13" eb="15">
      <t>イチブ</t>
    </rPh>
    <rPh sb="16" eb="18">
      <t>ガクセイ</t>
    </rPh>
    <rPh sb="18" eb="20">
      <t>ニュウリョク</t>
    </rPh>
    <rPh sb="20" eb="21">
      <t>ヨウ</t>
    </rPh>
    <rPh sb="23" eb="25">
      <t>ジドウ</t>
    </rPh>
    <rPh sb="31" eb="33">
      <t>ガクセイ</t>
    </rPh>
    <rPh sb="34" eb="36">
      <t>ニュウリョク</t>
    </rPh>
    <rPh sb="37" eb="38">
      <t>タダ</t>
    </rPh>
    <rPh sb="41" eb="43">
      <t>カクニン</t>
    </rPh>
    <rPh sb="49" eb="51">
      <t>ニュウリョク</t>
    </rPh>
    <rPh sb="58" eb="60">
      <t>ジユウ</t>
    </rPh>
    <rPh sb="61" eb="65">
      <t>チョウキリシュウ</t>
    </rPh>
    <rPh sb="66" eb="68">
      <t>タイヨ</t>
    </rPh>
    <rPh sb="68" eb="70">
      <t>サキオク</t>
    </rPh>
    <rPh sb="72" eb="74">
      <t>バアイ</t>
    </rPh>
    <phoneticPr fontId="14"/>
  </si>
  <si>
    <t>②国名</t>
    <rPh sb="1" eb="3">
      <t>クニメイ</t>
    </rPh>
    <phoneticPr fontId="14"/>
  </si>
  <si>
    <t>海外留学支援制度</t>
    <rPh sb="0" eb="8">
      <t>カイガイリュウガクシエンセイド</t>
    </rPh>
    <phoneticPr fontId="3"/>
  </si>
  <si>
    <t>留学</t>
    <rPh sb="0" eb="2">
      <t>リュウガク</t>
    </rPh>
    <phoneticPr fontId="3"/>
  </si>
  <si>
    <t>【新給付】　休止の異動願 （ 届 ）</t>
    <rPh sb="1" eb="4">
      <t>シンキュウフ</t>
    </rPh>
    <rPh sb="6" eb="7">
      <t>キュウ</t>
    </rPh>
    <rPh sb="7" eb="8">
      <t>トメ</t>
    </rPh>
    <phoneticPr fontId="3"/>
  </si>
  <si>
    <t>【新給付】休止</t>
    <rPh sb="1" eb="4">
      <t>シンキュウフ</t>
    </rPh>
    <rPh sb="5" eb="7">
      <t>キュウシ</t>
    </rPh>
    <phoneticPr fontId="3"/>
  </si>
  <si>
    <t>[ 給付様式１－４ ]</t>
    <rPh sb="2" eb="4">
      <t>キュウフ</t>
    </rPh>
    <phoneticPr fontId="3"/>
  </si>
  <si>
    <t>留学時の身分</t>
    <rPh sb="0" eb="3">
      <t>リュウガクジ</t>
    </rPh>
    <rPh sb="4" eb="6">
      <t>ミブン</t>
    </rPh>
    <phoneticPr fontId="3"/>
  </si>
  <si>
    <t>休学期間</t>
    <rPh sb="0" eb="2">
      <t>キュウガク</t>
    </rPh>
    <rPh sb="2" eb="4">
      <t>キカン</t>
    </rPh>
    <phoneticPr fontId="3"/>
  </si>
  <si>
    <t>海外留学支援制度（協定派遣）</t>
    <rPh sb="0" eb="2">
      <t>カイガイ</t>
    </rPh>
    <rPh sb="2" eb="4">
      <t>リュウガク</t>
    </rPh>
    <rPh sb="4" eb="8">
      <t>シエンセイド</t>
    </rPh>
    <rPh sb="9" eb="13">
      <t>キョウテイハケン</t>
    </rPh>
    <phoneticPr fontId="3"/>
  </si>
  <si>
    <t>③留学時の身分</t>
    <rPh sb="1" eb="4">
      <t>リュウガクジ</t>
    </rPh>
    <rPh sb="5" eb="7">
      <t>ミブン</t>
    </rPh>
    <phoneticPr fontId="14"/>
  </si>
  <si>
    <t>④国費情報　※１</t>
    <rPh sb="1" eb="3">
      <t>コクヒ</t>
    </rPh>
    <rPh sb="3" eb="5">
      <t>ジョウホウ</t>
    </rPh>
    <phoneticPr fontId="14"/>
  </si>
  <si>
    <t>氏名</t>
    <rPh sb="0" eb="2">
      <t>シメイ</t>
    </rPh>
    <phoneticPr fontId="3"/>
  </si>
  <si>
    <t>奨学生番号</t>
    <phoneticPr fontId="14"/>
  </si>
  <si>
    <t>休止</t>
    <rPh sb="0" eb="2">
      <t>キュウシ</t>
    </rPh>
    <phoneticPr fontId="3"/>
  </si>
  <si>
    <t>休止（留学）</t>
    <rPh sb="0" eb="2">
      <t>キュウシ</t>
    </rPh>
    <rPh sb="3" eb="5">
      <t>リュウガク</t>
    </rPh>
    <phoneticPr fontId="3"/>
  </si>
  <si>
    <t>【新給付】休止</t>
    <rPh sb="1" eb="2">
      <t>シン</t>
    </rPh>
    <rPh sb="2" eb="4">
      <t>キュウフ</t>
    </rPh>
    <rPh sb="5" eb="7">
      <t>キュウシ</t>
    </rPh>
    <phoneticPr fontId="3"/>
  </si>
  <si>
    <t>国費情報
※１</t>
    <rPh sb="0" eb="2">
      <t>コクヒ</t>
    </rPh>
    <rPh sb="2" eb="4">
      <t>ジョウホウ</t>
    </rPh>
    <phoneticPr fontId="3"/>
  </si>
  <si>
    <t>７．機構に送付が必要な理由</t>
    <rPh sb="2" eb="4">
      <t>キコウ</t>
    </rPh>
    <rPh sb="4" eb="6">
      <t>ソウフ</t>
    </rPh>
    <rPh sb="7" eb="9">
      <t>ヒツヨウ</t>
    </rPh>
    <rPh sb="11" eb="13">
      <t>リユウ</t>
    </rPh>
    <phoneticPr fontId="3"/>
  </si>
  <si>
    <t>⑧学年
　（例：2）</t>
    <rPh sb="1" eb="3">
      <t>ガクネン</t>
    </rPh>
    <rPh sb="6" eb="7">
      <t>レイ</t>
    </rPh>
    <phoneticPr fontId="14"/>
  </si>
  <si>
    <t>⑥学校番号
　 (例：109990)</t>
    <rPh sb="1" eb="3">
      <t>ガッコウ</t>
    </rPh>
    <rPh sb="3" eb="5">
      <t>バンゴウ</t>
    </rPh>
    <rPh sb="9" eb="10">
      <t>レイ</t>
    </rPh>
    <phoneticPr fontId="14"/>
  </si>
  <si>
    <t>入力チェック１</t>
    <rPh sb="0" eb="2">
      <t>ニュウリョク</t>
    </rPh>
    <phoneticPr fontId="3"/>
  </si>
  <si>
    <t>入力チェック２</t>
    <rPh sb="0" eb="2">
      <t>ニュウリョク</t>
    </rPh>
    <phoneticPr fontId="3"/>
  </si>
  <si>
    <t>入力チェック３</t>
    <rPh sb="0" eb="2">
      <t>ニュウリョク</t>
    </rPh>
    <phoneticPr fontId="3"/>
  </si>
  <si>
    <t>入力チェック４</t>
    <rPh sb="0" eb="2">
      <t>ニュウリョク</t>
    </rPh>
    <phoneticPr fontId="3"/>
  </si>
  <si>
    <t>下記に✔が入る場合は、スカラACから入力処理せずに異動願を機構に送付してください。</t>
    <rPh sb="0" eb="2">
      <t>カキ</t>
    </rPh>
    <rPh sb="4" eb="5">
      <t>ハイ</t>
    </rPh>
    <rPh sb="6" eb="8">
      <t>バアイ</t>
    </rPh>
    <rPh sb="17" eb="19">
      <t>ニュウリョク</t>
    </rPh>
    <rPh sb="19" eb="21">
      <t>ショリ</t>
    </rPh>
    <rPh sb="24" eb="26">
      <t>イドウ</t>
    </rPh>
    <rPh sb="26" eb="27">
      <t>ネガイ</t>
    </rPh>
    <rPh sb="28" eb="30">
      <t>キコウ</t>
    </rPh>
    <rPh sb="31" eb="33">
      <t>ソウフ</t>
    </rPh>
    <phoneticPr fontId="3"/>
  </si>
  <si>
    <t>電　話　番　号</t>
    <rPh sb="0" eb="1">
      <t>デン</t>
    </rPh>
    <rPh sb="2" eb="3">
      <t>ハナシ</t>
    </rPh>
    <rPh sb="4" eb="5">
      <t>バン</t>
    </rPh>
    <rPh sb="6" eb="7">
      <t>ゴウ</t>
    </rPh>
    <phoneticPr fontId="3"/>
  </si>
  <si>
    <r>
      <t>　</t>
    </r>
    <r>
      <rPr>
        <b/>
        <sz val="11"/>
        <color rgb="FFFF0000"/>
        <rFont val="ＭＳ Ｐゴシック"/>
        <family val="3"/>
        <charset val="128"/>
      </rPr>
      <t>【注意】</t>
    </r>
    <r>
      <rPr>
        <sz val="11"/>
        <rFont val="ＭＳ Ｐゴシック"/>
        <family val="3"/>
        <charset val="128"/>
      </rPr>
      <t>未振込分の送金は、以下の条件に該当する場合のみ認められます。
　希望する場合は状況を確認のうえ、チェックし本届出を送付してください。 
　なお、該当しない場合は、記入があっても無効とします。</t>
    </r>
    <rPh sb="2" eb="4">
      <t>チュウイ</t>
    </rPh>
    <rPh sb="17" eb="19">
      <t>ジョウケン</t>
    </rPh>
    <rPh sb="20" eb="22">
      <t>ガイトウ</t>
    </rPh>
    <rPh sb="24" eb="26">
      <t>バアイ</t>
    </rPh>
    <rPh sb="28" eb="29">
      <t>ミト</t>
    </rPh>
    <rPh sb="37" eb="39">
      <t>キボウ</t>
    </rPh>
    <rPh sb="44" eb="46">
      <t>ジョウキョウ</t>
    </rPh>
    <rPh sb="47" eb="48">
      <t>カク</t>
    </rPh>
    <rPh sb="48" eb="49">
      <t>ニン</t>
    </rPh>
    <rPh sb="58" eb="59">
      <t>ホン</t>
    </rPh>
    <rPh sb="59" eb="60">
      <t>トド</t>
    </rPh>
    <rPh sb="60" eb="61">
      <t>デ</t>
    </rPh>
    <rPh sb="62" eb="64">
      <t>ソウフ</t>
    </rPh>
    <rPh sb="86" eb="88">
      <t>キニュウ</t>
    </rPh>
    <phoneticPr fontId="14"/>
  </si>
  <si>
    <r>
      <rPr>
        <b/>
        <sz val="11"/>
        <color rgb="FFFF0000"/>
        <rFont val="ＭＳ Ｐゴシック"/>
        <family val="3"/>
        <charset val="128"/>
      </rPr>
      <t>　　　　【注意】</t>
    </r>
    <r>
      <rPr>
        <sz val="11"/>
        <color theme="1"/>
        <rFont val="ＭＳ Ｐゴシック"/>
        <family val="3"/>
        <charset val="128"/>
      </rPr>
      <t>未振込分の送金は、以下の条件に該当する場合のみ認められます。
         希望する場合は状況を確認のうえ、チェックし本届出を送付してください。 
         なお、該当しない場合は、記入があっても無効とします。</t>
    </r>
    <rPh sb="5" eb="7">
      <t>チュウイ</t>
    </rPh>
    <phoneticPr fontId="14"/>
  </si>
  <si>
    <t>送付不要</t>
    <rPh sb="0" eb="2">
      <t>ソウフ</t>
    </rPh>
    <rPh sb="2" eb="4">
      <t>フヨウ</t>
    </rPh>
    <phoneticPr fontId="3"/>
  </si>
  <si>
    <t>送付必要</t>
    <rPh sb="0" eb="2">
      <t>ソウフ</t>
    </rPh>
    <rPh sb="2" eb="4">
      <t>ヒツヨウ</t>
    </rPh>
    <phoneticPr fontId="3"/>
  </si>
  <si>
    <t>～</t>
    <phoneticPr fontId="3"/>
  </si>
  <si>
    <t>休 学</t>
    <rPh sb="0" eb="1">
      <t>キュウ</t>
    </rPh>
    <rPh sb="2" eb="3">
      <t>ガク</t>
    </rPh>
    <phoneticPr fontId="3"/>
  </si>
  <si>
    <t>②異動情報・学校情報等・機構に送付が必要な場合（学校入力用）</t>
    <rPh sb="1" eb="3">
      <t>イドウ</t>
    </rPh>
    <rPh sb="3" eb="5">
      <t>ジョウホウ</t>
    </rPh>
    <rPh sb="6" eb="8">
      <t>ガッコウ</t>
    </rPh>
    <rPh sb="8" eb="10">
      <t>ジョウホウ</t>
    </rPh>
    <rPh sb="10" eb="11">
      <t>トウ</t>
    </rPh>
    <rPh sb="12" eb="14">
      <t>キコウ</t>
    </rPh>
    <rPh sb="15" eb="17">
      <t>ソウフ</t>
    </rPh>
    <rPh sb="18" eb="20">
      <t>ヒツヨウ</t>
    </rPh>
    <rPh sb="21" eb="23">
      <t>バアイ</t>
    </rPh>
    <rPh sb="24" eb="26">
      <t>ガッコウ</t>
    </rPh>
    <rPh sb="26" eb="28">
      <t>ニュウリョク</t>
    </rPh>
    <rPh sb="28" eb="29">
      <t>ヨウ</t>
    </rPh>
    <phoneticPr fontId="14"/>
  </si>
  <si>
    <t>①届出年月日
  （例：2025/4/1)</t>
    <rPh sb="1" eb="3">
      <t>トドケデ</t>
    </rPh>
    <rPh sb="3" eb="6">
      <t>ネンガッピ</t>
    </rPh>
    <rPh sb="10" eb="11">
      <t>レイ</t>
    </rPh>
    <phoneticPr fontId="14"/>
  </si>
  <si>
    <r>
      <t>２．異動情報の入力</t>
    </r>
    <r>
      <rPr>
        <b/>
        <sz val="10"/>
        <rFont val="ＭＳ Ｐゴシック"/>
        <family val="3"/>
        <charset val="128"/>
      </rPr>
      <t xml:space="preserve">
　</t>
    </r>
    <r>
      <rPr>
        <sz val="10"/>
        <rFont val="ＭＳ Ｐゴシック"/>
        <family val="3"/>
        <charset val="128"/>
      </rPr>
      <t>　　  ①②を入力してください（留学の場合、②は入力不要）。</t>
    </r>
    <rPh sb="2" eb="4">
      <t>イドウ</t>
    </rPh>
    <rPh sb="4" eb="6">
      <t>ジョウホウ</t>
    </rPh>
    <rPh sb="7" eb="9">
      <t>ニュウリョク</t>
    </rPh>
    <rPh sb="18" eb="20">
      <t>ニュウリョク</t>
    </rPh>
    <rPh sb="27" eb="29">
      <t>リュウガク</t>
    </rPh>
    <rPh sb="30" eb="32">
      <t>バアイ</t>
    </rPh>
    <rPh sb="35" eb="37">
      <t>ニュウリョク</t>
    </rPh>
    <rPh sb="37" eb="39">
      <t>フヨウ</t>
    </rPh>
    <phoneticPr fontId="14"/>
  </si>
  <si>
    <t>　休学期間
　（例：2025/4/1～2025/6/3)</t>
    <rPh sb="1" eb="3">
      <t>キュウガク</t>
    </rPh>
    <rPh sb="3" eb="5">
      <t>キカン</t>
    </rPh>
    <rPh sb="8" eb="9">
      <t>レイ</t>
    </rPh>
    <phoneticPr fontId="3"/>
  </si>
  <si>
    <t>　国費の受給期間
　（例：2025/4～2025/9）</t>
    <rPh sb="1" eb="3">
      <t>コクヒ</t>
    </rPh>
    <rPh sb="4" eb="8">
      <t>ジュキュウキカン</t>
    </rPh>
    <rPh sb="11" eb="12">
      <t>レイ</t>
    </rPh>
    <phoneticPr fontId="3"/>
  </si>
  <si>
    <r>
      <t>４．学校から機構への連絡事項記入欄</t>
    </r>
    <r>
      <rPr>
        <b/>
        <sz val="10"/>
        <rFont val="ＭＳ Ｐゴシック"/>
        <family val="3"/>
        <charset val="128"/>
      </rPr>
      <t xml:space="preserve">
</t>
    </r>
    <r>
      <rPr>
        <sz val="10"/>
        <rFont val="ＭＳ Ｐゴシック"/>
        <family val="3"/>
        <charset val="128"/>
      </rPr>
      <t>　　　　学校から機構への連絡事項があればこちらに入力してください（入力上限全角１３０字）。　</t>
    </r>
    <rPh sb="2" eb="4">
      <t>ガッコウ</t>
    </rPh>
    <rPh sb="6" eb="8">
      <t>キコウ</t>
    </rPh>
    <rPh sb="10" eb="12">
      <t>レンラク</t>
    </rPh>
    <rPh sb="12" eb="14">
      <t>ジコウ</t>
    </rPh>
    <rPh sb="14" eb="16">
      <t>キニュウ</t>
    </rPh>
    <rPh sb="16" eb="17">
      <t>ラン</t>
    </rPh>
    <rPh sb="22" eb="24">
      <t>ガッコウ</t>
    </rPh>
    <rPh sb="26" eb="28">
      <t>キコウ</t>
    </rPh>
    <rPh sb="30" eb="32">
      <t>レンラク</t>
    </rPh>
    <rPh sb="32" eb="34">
      <t>ジコウ</t>
    </rPh>
    <rPh sb="42" eb="44">
      <t>ニュウリョク</t>
    </rPh>
    <rPh sb="51" eb="53">
      <t>ニュウリョク</t>
    </rPh>
    <rPh sb="53" eb="55">
      <t>ジョウゲン</t>
    </rPh>
    <rPh sb="55" eb="57">
      <t>ゼンカク</t>
    </rPh>
    <rPh sb="60" eb="61">
      <t>ジ</t>
    </rPh>
    <phoneticPr fontId="14"/>
  </si>
  <si>
    <t>①学校証明日
　 (例:2025/4/1)</t>
    <rPh sb="1" eb="3">
      <t>ガッコウ</t>
    </rPh>
    <rPh sb="3" eb="5">
      <t>ショウメイ</t>
    </rPh>
    <rPh sb="5" eb="6">
      <t>ヒ</t>
    </rPh>
    <rPh sb="10" eb="11">
      <t>レイ</t>
    </rPh>
    <phoneticPr fontId="14"/>
  </si>
  <si>
    <t>(25.4)</t>
    <phoneticPr fontId="3"/>
  </si>
  <si>
    <t>給付</t>
    <rPh sb="0" eb="2">
      <t>キュウフ</t>
    </rPh>
    <phoneticPr fontId="3"/>
  </si>
  <si>
    <t>③休学日
   （例:2025/3/31）</t>
    <rPh sb="1" eb="4">
      <t>キュウガクビ</t>
    </rPh>
    <rPh sb="9" eb="10">
      <t>レイ</t>
    </rPh>
    <phoneticPr fontId="14"/>
  </si>
  <si>
    <r>
      <rPr>
        <b/>
        <sz val="12"/>
        <color rgb="FFFF0000"/>
        <rFont val="ＭＳ Ｐゴシック"/>
        <family val="3"/>
        <charset val="128"/>
      </rPr>
      <t>未振込分送金依頼</t>
    </r>
    <r>
      <rPr>
        <sz val="12"/>
        <rFont val="ＭＳ Ｐゴシック"/>
        <family val="3"/>
        <charset val="128"/>
      </rPr>
      <t xml:space="preserve"> 
未振込期間において、</t>
    </r>
    <r>
      <rPr>
        <b/>
        <sz val="12"/>
        <rFont val="ＭＳ Ｐゴシック"/>
        <family val="3"/>
        <charset val="128"/>
      </rPr>
      <t>廃止・停止はない。</t>
    </r>
    <rPh sb="0" eb="4">
      <t>ミフリコミブン</t>
    </rPh>
    <rPh sb="4" eb="6">
      <t>ソウキン</t>
    </rPh>
    <rPh sb="6" eb="8">
      <t>イライ</t>
    </rPh>
    <rPh sb="10" eb="13">
      <t>ミフリコミ</t>
    </rPh>
    <rPh sb="13" eb="15">
      <t>キカン</t>
    </rPh>
    <rPh sb="20" eb="22">
      <t>ハイシ</t>
    </rPh>
    <rPh sb="23" eb="25">
      <t>テイシ</t>
    </rPh>
    <phoneticPr fontId="14"/>
  </si>
  <si>
    <t>海外留学支援制度以外</t>
    <rPh sb="0" eb="8">
      <t>カイガイリュウガクシエンセイド</t>
    </rPh>
    <rPh sb="8" eb="10">
      <t>イガイ</t>
    </rPh>
    <phoneticPr fontId="3"/>
  </si>
  <si>
    <t>※３　「海外留学支援制度」を利用しない場合、「海外留学支援制度以外」を選択。</t>
    <rPh sb="4" eb="6">
      <t>カイガイ</t>
    </rPh>
    <rPh sb="6" eb="8">
      <t>リュウガク</t>
    </rPh>
    <rPh sb="8" eb="12">
      <t>シエンセイド</t>
    </rPh>
    <rPh sb="14" eb="16">
      <t>リヨウ</t>
    </rPh>
    <rPh sb="19" eb="21">
      <t>バアイ</t>
    </rPh>
    <rPh sb="23" eb="25">
      <t>カイガイ</t>
    </rPh>
    <rPh sb="25" eb="27">
      <t>リュウガク</t>
    </rPh>
    <rPh sb="27" eb="31">
      <t>シエンセイド</t>
    </rPh>
    <rPh sb="31" eb="33">
      <t>イガイ</t>
    </rPh>
    <rPh sb="35" eb="37">
      <t>センタク</t>
    </rPh>
    <phoneticPr fontId="3"/>
  </si>
  <si>
    <t>※貸与奨学金及び給付奨学金（旧制度）の「異動願（届）」は様式が異なります。別途作成してください。</t>
    <phoneticPr fontId="14"/>
  </si>
  <si>
    <t>新給付で身分が「休学」による休止（留学）処理を行う貸与奨学金の対象者</t>
    <rPh sb="0" eb="3">
      <t>シンキュウフ</t>
    </rPh>
    <rPh sb="4" eb="6">
      <t>ミブン</t>
    </rPh>
    <rPh sb="8" eb="10">
      <t>キュウガク</t>
    </rPh>
    <rPh sb="14" eb="16">
      <t>キュウシ</t>
    </rPh>
    <rPh sb="17" eb="19">
      <t>リュウガク</t>
    </rPh>
    <rPh sb="20" eb="22">
      <t>ショリ</t>
    </rPh>
    <rPh sb="23" eb="24">
      <t>オコナ</t>
    </rPh>
    <rPh sb="25" eb="27">
      <t>タイヨ</t>
    </rPh>
    <rPh sb="27" eb="30">
      <t>ショウガクキン</t>
    </rPh>
    <rPh sb="31" eb="34">
      <t>タイショウシャ</t>
    </rPh>
    <phoneticPr fontId="3"/>
  </si>
  <si>
    <t>貸与奨学金を受けている対象者で新給付のみ身分が「休学」による休止（留学）処理が必要</t>
    <rPh sb="0" eb="2">
      <t>タイヨ</t>
    </rPh>
    <rPh sb="2" eb="5">
      <t>ショウガクキン</t>
    </rPh>
    <rPh sb="6" eb="7">
      <t>ウ</t>
    </rPh>
    <rPh sb="11" eb="14">
      <t>タイショウシャ</t>
    </rPh>
    <rPh sb="15" eb="18">
      <t>シンキュウフ</t>
    </rPh>
    <rPh sb="20" eb="22">
      <t>ミブン</t>
    </rPh>
    <rPh sb="24" eb="26">
      <t>キュウガク</t>
    </rPh>
    <rPh sb="30" eb="32">
      <t>キュウシ</t>
    </rPh>
    <rPh sb="33" eb="35">
      <t>リュウガク</t>
    </rPh>
    <rPh sb="36" eb="38">
      <t>ショリ</t>
    </rPh>
    <rPh sb="39" eb="41">
      <t>ヒツヨウ</t>
    </rPh>
    <phoneticPr fontId="3"/>
  </si>
  <si>
    <t>※１　国費情報及び受給期間は「海外留学支援制度」以外の場合、記入不要。</t>
    <rPh sb="3" eb="5">
      <t>コクヒ</t>
    </rPh>
    <rPh sb="5" eb="7">
      <t>ジョウホウ</t>
    </rPh>
    <rPh sb="7" eb="8">
      <t>オヨ</t>
    </rPh>
    <rPh sb="9" eb="11">
      <t>ジュキュウ</t>
    </rPh>
    <rPh sb="11" eb="13">
      <t>キカン</t>
    </rPh>
    <rPh sb="15" eb="19">
      <t>カイガイリュウガク</t>
    </rPh>
    <rPh sb="19" eb="23">
      <t>シエンセイド</t>
    </rPh>
    <rPh sb="24" eb="26">
      <t>イガイ</t>
    </rPh>
    <rPh sb="27" eb="29">
      <t>バアイ</t>
    </rPh>
    <rPh sb="30" eb="32">
      <t>キニュウ</t>
    </rPh>
    <rPh sb="32" eb="34">
      <t>フヨウ</t>
    </rPh>
    <phoneticPr fontId="3"/>
  </si>
  <si>
    <r>
      <t>７．機構に送付が必要な理由</t>
    </r>
    <r>
      <rPr>
        <b/>
        <sz val="10"/>
        <rFont val="ＭＳ Ｐゴシック"/>
        <family val="3"/>
        <charset val="128"/>
      </rPr>
      <t xml:space="preserve">
</t>
    </r>
    <r>
      <rPr>
        <sz val="10"/>
        <rFont val="ＭＳ Ｐゴシック"/>
        <family val="3"/>
        <charset val="128"/>
      </rPr>
      <t>　　　　機構に送付が必要となった場合の該当理由の□に✔をいれてください（その他に該当する場合は理由も記入してください）。
　　　　※ 未振込分が発生した場合、以下の【注意】を読んでいただき、□に✔をいれてください。
　　　　※ 振込超過がある場合は、「振込金受取書」のコピーを異動願（届）にホチキス留めしてください。
　　　　</t>
    </r>
    <r>
      <rPr>
        <u val="double"/>
        <sz val="10"/>
        <rFont val="ＭＳ Ｐゴシック"/>
        <family val="3"/>
        <charset val="128"/>
      </rPr>
      <t>※2025年度より組戻し対象者においての異動願（届）等の機構送付は不要となりました。</t>
    </r>
    <rPh sb="2" eb="4">
      <t>キコウ</t>
    </rPh>
    <rPh sb="5" eb="7">
      <t>ソウフ</t>
    </rPh>
    <rPh sb="8" eb="10">
      <t>ヒツヨウ</t>
    </rPh>
    <rPh sb="11" eb="13">
      <t>リユウ</t>
    </rPh>
    <rPh sb="18" eb="20">
      <t>キコウ</t>
    </rPh>
    <rPh sb="21" eb="23">
      <t>ソウフ</t>
    </rPh>
    <rPh sb="24" eb="26">
      <t>ヒツヨウ</t>
    </rPh>
    <rPh sb="30" eb="32">
      <t>バアイ</t>
    </rPh>
    <rPh sb="52" eb="53">
      <t>タ</t>
    </rPh>
    <rPh sb="54" eb="56">
      <t>ガイトウ</t>
    </rPh>
    <rPh sb="58" eb="60">
      <t>バアイ</t>
    </rPh>
    <rPh sb="61" eb="63">
      <t>リユウ</t>
    </rPh>
    <rPh sb="64" eb="66">
      <t>キニュウ</t>
    </rPh>
    <rPh sb="81" eb="85">
      <t>ミフリコミブン</t>
    </rPh>
    <rPh sb="86" eb="88">
      <t>ハッセイ</t>
    </rPh>
    <rPh sb="90" eb="92">
      <t>バアイ</t>
    </rPh>
    <rPh sb="93" eb="95">
      <t>イカ</t>
    </rPh>
    <rPh sb="97" eb="99">
      <t>チュウイ</t>
    </rPh>
    <rPh sb="101" eb="102">
      <t>ヨ</t>
    </rPh>
    <phoneticPr fontId="14"/>
  </si>
  <si>
    <t>以下、該当する異動種別　【休止】(通常)　【休止】(留学）、及び異動事由(病気、経済事情等)を選択して✔を入れ太枠内を記入してください。</t>
    <rPh sb="7" eb="9">
      <t>イドウ</t>
    </rPh>
    <rPh sb="9" eb="11">
      <t>シュベツ</t>
    </rPh>
    <rPh sb="13" eb="15">
      <t>キュウシ</t>
    </rPh>
    <rPh sb="17" eb="19">
      <t>ツウジョウ</t>
    </rPh>
    <rPh sb="22" eb="24">
      <t>キュウシ</t>
    </rPh>
    <rPh sb="26" eb="28">
      <t>リュウガク</t>
    </rPh>
    <rPh sb="30" eb="31">
      <t>オヨ</t>
    </rPh>
    <rPh sb="32" eb="34">
      <t>イドウ</t>
    </rPh>
    <rPh sb="47" eb="49">
      <t>センタク</t>
    </rPh>
    <rPh sb="55" eb="57">
      <t>フトワク</t>
    </rPh>
    <rPh sb="57" eb="58">
      <t>ナイ</t>
    </rPh>
    <rPh sb="59" eb="61">
      <t>キニュウ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</si>
</sst>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yyyy&quot;年&quot;m&quot;月&quot;d&quot;日&quot;;@"/>
    <numFmt numFmtId="177" formatCode="[$-F800]dddd\,\ mmmm\ dd\,\ yyyy"/>
    <numFmt numFmtId="178" formatCode="yyyy&quot;年&quot;m&quot;月&quot;;@"/>
    <numFmt numFmtId="179" formatCode="000000"/>
    <numFmt numFmtId="180" formatCode="yyyyddmm"/>
    <numFmt numFmtId="181" formatCode="yyyy/m"/>
  </numFmts>
  <fonts count="50"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b/>
      <sz val="15"/>
      <name val="ＭＳ Ｐゴシック"/>
      <family val="3"/>
      <charset val="128"/>
    </font>
    <font>
      <sz val="20"/>
      <color theme="1"/>
      <name val="ＭＳ Ｐゴシック"/>
      <family val="3"/>
      <charset val="128"/>
    </font>
    <font>
      <b/>
      <sz val="25"/>
      <color theme="1"/>
      <name val="ＭＳ Ｐゴシック"/>
      <family val="3"/>
      <charset val="128"/>
    </font>
    <font>
      <b/>
      <sz val="20"/>
      <color theme="1"/>
      <name val="ＭＳ Ｐゴシック"/>
      <family val="3"/>
      <charset val="128"/>
    </font>
    <font>
      <sz val="13"/>
      <color theme="1"/>
      <name val="ＭＳ Ｐゴシック"/>
      <family val="3"/>
      <charset val="128"/>
    </font>
    <font>
      <sz val="10"/>
      <color theme="1"/>
      <name val="ＭＳ Ｐゴシック"/>
      <family val="3"/>
      <charset val="128"/>
    </font>
    <font>
      <b/>
      <sz val="9"/>
      <color theme="1"/>
      <name val="ＭＳ Ｐゴシック"/>
      <family val="3"/>
      <charset val="128"/>
    </font>
    <font>
      <b/>
      <sz val="13"/>
      <color rgb="FFFF0000"/>
      <name val="ＭＳ Ｐゴシック"/>
      <family val="3"/>
      <charset val="128"/>
    </font>
    <font>
      <sz val="9"/>
      <color theme="1"/>
      <name val="ＭＳ Ｐゴシック"/>
      <family val="3"/>
      <charset val="128"/>
    </font>
    <font>
      <sz val="6"/>
      <name val="ＭＳ Ｐゴシック"/>
      <family val="3"/>
      <charset val="128"/>
    </font>
    <font>
      <sz val="15"/>
      <name val="ＭＳ Ｐゴシック"/>
      <family val="3"/>
      <charset val="128"/>
    </font>
    <font>
      <sz val="17"/>
      <name val="ＭＳ Ｐゴシック"/>
      <family val="3"/>
      <charset val="128"/>
    </font>
    <font>
      <sz val="10"/>
      <name val="ＭＳ Ｐゴシック"/>
      <family val="3"/>
      <charset val="128"/>
    </font>
    <font>
      <sz val="12"/>
      <color theme="1"/>
      <name val="ＭＳ Ｐゴシック"/>
      <family val="3"/>
      <charset val="128"/>
    </font>
    <font>
      <b/>
      <sz val="13"/>
      <name val="ＭＳ Ｐゴシック"/>
      <family val="3"/>
      <charset val="128"/>
    </font>
    <font>
      <b/>
      <sz val="11"/>
      <name val="ＭＳ Ｐゴシック"/>
      <family val="3"/>
      <charset val="128"/>
    </font>
    <font>
      <sz val="13"/>
      <name val="ＭＳ Ｐゴシック"/>
      <family val="3"/>
      <charset val="128"/>
    </font>
    <font>
      <sz val="9"/>
      <name val="ＭＳ Ｐゴシック"/>
      <family val="3"/>
      <charset val="128"/>
    </font>
    <font>
      <sz val="12"/>
      <name val="ＭＳ Ｐゴシック"/>
      <family val="3"/>
      <charset val="128"/>
    </font>
    <font>
      <sz val="17"/>
      <color theme="1"/>
      <name val="ＭＳ Ｐゴシック"/>
      <family val="3"/>
      <charset val="128"/>
    </font>
    <font>
      <b/>
      <sz val="12"/>
      <name val="ＭＳ Ｐゴシック"/>
      <family val="3"/>
      <charset val="128"/>
    </font>
    <font>
      <b/>
      <sz val="20"/>
      <name val="ＭＳ Ｐゴシック"/>
      <family val="3"/>
      <charset val="128"/>
    </font>
    <font>
      <sz val="20"/>
      <name val="ＭＳ Ｐゴシック"/>
      <family val="3"/>
      <charset val="128"/>
    </font>
    <font>
      <b/>
      <sz val="14"/>
      <name val="ＭＳ Ｐゴシック"/>
      <family val="3"/>
      <charset val="128"/>
    </font>
    <font>
      <sz val="35"/>
      <name val="ＭＳ Ｐゴシック"/>
      <family val="3"/>
      <charset val="128"/>
    </font>
    <font>
      <b/>
      <sz val="17"/>
      <name val="ＭＳ Ｐゴシック"/>
      <family val="3"/>
      <charset val="128"/>
    </font>
    <font>
      <sz val="18"/>
      <color theme="1"/>
      <name val="ＭＳ Ｐゴシック"/>
      <family val="3"/>
      <charset val="128"/>
    </font>
    <font>
      <b/>
      <sz val="16"/>
      <name val="ＭＳ Ｐゴシック"/>
      <family val="3"/>
      <charset val="128"/>
    </font>
    <font>
      <b/>
      <sz val="10"/>
      <name val="ＭＳ Ｐゴシック"/>
      <family val="3"/>
      <charset val="128"/>
    </font>
    <font>
      <b/>
      <sz val="18"/>
      <name val="ＭＳ Ｐゴシック"/>
      <family val="3"/>
      <charset val="128"/>
    </font>
    <font>
      <u/>
      <sz val="12"/>
      <color rgb="FFFF0000"/>
      <name val="ＭＳ Ｐゴシック"/>
      <family val="3"/>
      <charset val="128"/>
    </font>
    <font>
      <sz val="11"/>
      <color theme="0"/>
      <name val="ＭＳ Ｐゴシック"/>
      <family val="3"/>
      <charset val="128"/>
    </font>
    <font>
      <sz val="8.5"/>
      <name val="ＭＳ Ｐゴシック"/>
      <family val="3"/>
      <charset val="128"/>
    </font>
    <font>
      <sz val="7"/>
      <name val="ＭＳ Ｐゴシック"/>
      <family val="3"/>
      <charset val="128"/>
    </font>
    <font>
      <sz val="8"/>
      <name val="ＭＳ Ｐゴシック"/>
      <family val="3"/>
      <charset val="128"/>
    </font>
    <font>
      <b/>
      <sz val="12"/>
      <color theme="1"/>
      <name val="ＭＳ Ｐゴシック"/>
      <family val="3"/>
      <charset val="128"/>
    </font>
    <font>
      <sz val="13"/>
      <color theme="0"/>
      <name val="ＭＳ Ｐゴシック"/>
      <family val="3"/>
      <charset val="128"/>
    </font>
    <font>
      <sz val="25"/>
      <name val="ＭＳ Ｐゴシック"/>
      <family val="3"/>
      <charset val="128"/>
    </font>
    <font>
      <b/>
      <sz val="15"/>
      <color rgb="FF0070C0"/>
      <name val="ＭＳ Ｐゴシック"/>
      <family val="3"/>
      <charset val="128"/>
    </font>
    <font>
      <sz val="10.5"/>
      <name val="ＭＳ Ｐゴシック"/>
      <family val="3"/>
      <charset val="128"/>
    </font>
    <font>
      <b/>
      <sz val="12"/>
      <color rgb="FFFF0000"/>
      <name val="ＭＳ Ｐゴシック"/>
      <family val="3"/>
      <charset val="128"/>
    </font>
    <font>
      <b/>
      <sz val="11"/>
      <color rgb="FFFF0000"/>
      <name val="ＭＳ Ｐゴシック"/>
      <family val="3"/>
      <charset val="128"/>
    </font>
    <font>
      <sz val="25"/>
      <color theme="1"/>
      <name val="HGP創英角ﾎﾟｯﾌﾟ体"/>
      <family val="3"/>
      <charset val="128"/>
    </font>
    <font>
      <b/>
      <sz val="25"/>
      <color theme="0"/>
      <name val="ＭＳ Ｐゴシック"/>
      <family val="3"/>
      <charset val="128"/>
    </font>
    <font>
      <u val="double"/>
      <sz val="1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CC"/>
        <bgColor indexed="64"/>
      </patternFill>
    </fill>
    <fill>
      <patternFill patternType="solid">
        <fgColor rgb="FF002060"/>
        <bgColor indexed="64"/>
      </patternFill>
    </fill>
    <fill>
      <patternFill patternType="solid">
        <fgColor theme="6" tint="0.79998168889431442"/>
        <bgColor indexed="64"/>
      </patternFill>
    </fill>
    <fill>
      <patternFill patternType="solid">
        <fgColor theme="1"/>
        <bgColor indexed="64"/>
      </patternFill>
    </fill>
    <fill>
      <patternFill patternType="solid">
        <fgColor rgb="FFCCECFF"/>
        <bgColor indexed="64"/>
      </patternFill>
    </fill>
    <fill>
      <patternFill patternType="solid">
        <fgColor rgb="FFCCFFCC"/>
        <bgColor indexed="64"/>
      </patternFill>
    </fill>
    <fill>
      <patternFill patternType="solid">
        <fgColor theme="9" tint="0.79998168889431442"/>
        <bgColor indexed="64"/>
      </patternFill>
    </fill>
    <fill>
      <patternFill patternType="solid">
        <fgColor theme="3" tint="0.79998168889431442"/>
        <bgColor indexed="64"/>
      </patternFill>
    </fill>
  </fills>
  <borders count="1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medium">
        <color indexed="64"/>
      </top>
      <bottom/>
      <diagonal/>
    </border>
    <border>
      <left/>
      <right style="medium">
        <color indexed="64"/>
      </right>
      <top/>
      <bottom/>
      <diagonal/>
    </border>
    <border>
      <left/>
      <right style="hair">
        <color indexed="64"/>
      </right>
      <top/>
      <bottom style="medium">
        <color indexed="64"/>
      </bottom>
      <diagonal/>
    </border>
    <border>
      <left style="hair">
        <color indexed="64"/>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top/>
      <bottom style="dotted">
        <color auto="1"/>
      </bottom>
      <diagonal/>
    </border>
    <border>
      <left style="thin">
        <color indexed="64"/>
      </left>
      <right style="thin">
        <color indexed="64"/>
      </right>
      <top style="thin">
        <color indexed="64"/>
      </top>
      <bottom/>
      <diagonal/>
    </border>
    <border>
      <left style="medium">
        <color indexed="64"/>
      </left>
      <right/>
      <top style="dotted">
        <color indexed="64"/>
      </top>
      <bottom/>
      <diagonal/>
    </border>
    <border>
      <left/>
      <right/>
      <top style="dotted">
        <color auto="1"/>
      </top>
      <bottom/>
      <diagonal/>
    </border>
    <border>
      <left style="thin">
        <color indexed="64"/>
      </left>
      <right/>
      <top style="dotted">
        <color indexed="64"/>
      </top>
      <bottom/>
      <diagonal/>
    </border>
    <border>
      <left/>
      <right style="medium">
        <color indexed="64"/>
      </right>
      <top style="dotted">
        <color auto="1"/>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style="dotted">
        <color auto="1"/>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ashDot">
        <color indexed="64"/>
      </left>
      <right/>
      <top style="dashDot">
        <color indexed="64"/>
      </top>
      <bottom/>
      <diagonal/>
    </border>
    <border>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dashDotDot">
        <color indexed="64"/>
      </bottom>
      <diagonal/>
    </border>
    <border>
      <left style="dashDotDot">
        <color indexed="64"/>
      </left>
      <right/>
      <top/>
      <bottom/>
      <diagonal/>
    </border>
    <border>
      <left/>
      <right style="dashDotDot">
        <color indexed="64"/>
      </right>
      <top/>
      <bottom/>
      <diagonal/>
    </border>
    <border>
      <left style="thin">
        <color indexed="64"/>
      </left>
      <right style="hair">
        <color auto="1"/>
      </right>
      <top style="thin">
        <color indexed="64"/>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ashDotDot">
        <color indexed="64"/>
      </left>
      <right/>
      <top/>
      <bottom style="dashDotDot">
        <color indexed="64"/>
      </bottom>
      <diagonal/>
    </border>
    <border>
      <left/>
      <right style="dashDotDot">
        <color indexed="64"/>
      </right>
      <top/>
      <bottom style="dashDotDot">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medium">
        <color indexed="64"/>
      </bottom>
      <diagonal/>
    </border>
    <border>
      <left/>
      <right style="dotted">
        <color auto="1"/>
      </right>
      <top/>
      <bottom/>
      <diagonal/>
    </border>
    <border>
      <left style="dotted">
        <color indexed="64"/>
      </left>
      <right/>
      <top/>
      <bottom/>
      <diagonal/>
    </border>
    <border>
      <left style="dotted">
        <color indexed="64"/>
      </left>
      <right/>
      <top style="medium">
        <color indexed="64"/>
      </top>
      <bottom/>
      <diagonal/>
    </border>
    <border>
      <left style="dotted">
        <color indexed="64"/>
      </left>
      <right/>
      <top/>
      <bottom style="medium">
        <color indexed="64"/>
      </bottom>
      <diagonal/>
    </border>
    <border>
      <left/>
      <right style="dotted">
        <color indexed="64"/>
      </right>
      <top style="medium">
        <color indexed="64"/>
      </top>
      <bottom/>
      <diagonal/>
    </border>
    <border>
      <left/>
      <right style="dotted">
        <color indexed="64"/>
      </right>
      <top/>
      <bottom style="medium">
        <color indexed="64"/>
      </bottom>
      <diagonal/>
    </border>
    <border>
      <left style="dotted">
        <color auto="1"/>
      </left>
      <right style="dotted">
        <color auto="1"/>
      </right>
      <top style="dotted">
        <color auto="1"/>
      </top>
      <bottom style="dotted">
        <color auto="1"/>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slantDashDot">
        <color auto="1"/>
      </left>
      <right/>
      <top style="hair">
        <color auto="1"/>
      </top>
      <bottom/>
      <diagonal/>
    </border>
    <border>
      <left/>
      <right style="slantDashDot">
        <color auto="1"/>
      </right>
      <top style="hair">
        <color auto="1"/>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dotted">
        <color auto="1"/>
      </bottom>
      <diagonal/>
    </border>
    <border>
      <left/>
      <right style="medium">
        <color indexed="64"/>
      </right>
      <top/>
      <bottom style="dotted">
        <color auto="1"/>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dotted">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4" fillId="0" borderId="0">
      <alignment vertical="center"/>
    </xf>
    <xf numFmtId="0" fontId="1" fillId="0" borderId="0">
      <alignment vertical="center"/>
    </xf>
  </cellStyleXfs>
  <cellXfs count="987">
    <xf numFmtId="0" fontId="0" fillId="0" borderId="0" xfId="0">
      <alignment vertical="center"/>
    </xf>
    <xf numFmtId="0" fontId="2" fillId="0" borderId="0" xfId="1" applyFont="1" applyFill="1">
      <alignment vertical="center"/>
    </xf>
    <xf numFmtId="0" fontId="2" fillId="0" borderId="0" xfId="1" applyFont="1">
      <alignment vertical="center"/>
    </xf>
    <xf numFmtId="0" fontId="6" fillId="0" borderId="0" xfId="1" applyFont="1" applyFill="1" applyAlignment="1">
      <alignment vertical="center"/>
    </xf>
    <xf numFmtId="0" fontId="8" fillId="0" borderId="0" xfId="1" applyFont="1" applyFill="1" applyAlignment="1">
      <alignment vertical="center"/>
    </xf>
    <xf numFmtId="0" fontId="9" fillId="0" borderId="0" xfId="1" applyFont="1" applyFill="1" applyAlignment="1">
      <alignment vertical="center"/>
    </xf>
    <xf numFmtId="0" fontId="10" fillId="0" borderId="0" xfId="1" applyFont="1" applyFill="1" applyAlignment="1">
      <alignment vertical="center"/>
    </xf>
    <xf numFmtId="0" fontId="11" fillId="0" borderId="0" xfId="1" applyFont="1" applyFill="1" applyAlignment="1">
      <alignment vertical="center"/>
    </xf>
    <xf numFmtId="0" fontId="12" fillId="0" borderId="0" xfId="1" applyFont="1" applyFill="1" applyBorder="1" applyAlignment="1">
      <alignment vertical="center"/>
    </xf>
    <xf numFmtId="0" fontId="13" fillId="0" borderId="0" xfId="1" applyFont="1" applyFill="1" applyBorder="1" applyAlignment="1">
      <alignment vertical="center" wrapText="1" shrinkToFit="1"/>
    </xf>
    <xf numFmtId="0" fontId="2" fillId="0" borderId="0" xfId="1" applyFont="1" applyBorder="1">
      <alignment vertical="center"/>
    </xf>
    <xf numFmtId="0" fontId="2" fillId="0" borderId="0" xfId="1" applyFont="1" applyFill="1" applyBorder="1">
      <alignment vertical="center"/>
    </xf>
    <xf numFmtId="0" fontId="5" fillId="0" borderId="0" xfId="3" quotePrefix="1" applyFont="1" applyFill="1" applyAlignment="1"/>
    <xf numFmtId="177" fontId="18" fillId="0" borderId="0" xfId="1" applyNumberFormat="1" applyFont="1" applyFill="1" applyBorder="1" applyAlignment="1">
      <alignment shrinkToFit="1"/>
    </xf>
    <xf numFmtId="0" fontId="13" fillId="0" borderId="0" xfId="1" applyFont="1" applyFill="1" applyAlignment="1">
      <alignment vertical="center"/>
    </xf>
    <xf numFmtId="0" fontId="13" fillId="2" borderId="0" xfId="1" applyFont="1" applyFill="1" applyAlignment="1">
      <alignment vertical="center"/>
    </xf>
    <xf numFmtId="0" fontId="11" fillId="2" borderId="0" xfId="1" applyFont="1" applyFill="1" applyAlignment="1">
      <alignment vertical="center"/>
    </xf>
    <xf numFmtId="49" fontId="17" fillId="0" borderId="0" xfId="2" applyNumberFormat="1" applyFont="1" applyFill="1" applyBorder="1" applyAlignment="1">
      <alignment vertical="center"/>
    </xf>
    <xf numFmtId="49" fontId="22" fillId="0" borderId="0" xfId="2" applyNumberFormat="1" applyFont="1" applyFill="1" applyBorder="1" applyAlignment="1">
      <alignment vertical="center"/>
    </xf>
    <xf numFmtId="0" fontId="4" fillId="0" borderId="0" xfId="2" applyFont="1" applyFill="1">
      <alignment vertical="center"/>
    </xf>
    <xf numFmtId="0" fontId="4" fillId="0" borderId="0" xfId="2" applyFont="1" applyBorder="1">
      <alignment vertical="center"/>
    </xf>
    <xf numFmtId="0" fontId="23" fillId="0" borderId="0" xfId="2" applyFont="1" applyBorder="1" applyAlignment="1">
      <alignment vertical="center" wrapText="1"/>
    </xf>
    <xf numFmtId="49" fontId="5" fillId="0" borderId="41" xfId="2" applyNumberFormat="1" applyFont="1" applyFill="1" applyBorder="1" applyAlignment="1">
      <alignment vertical="center"/>
    </xf>
    <xf numFmtId="49" fontId="5" fillId="0" borderId="40" xfId="2" applyNumberFormat="1" applyFont="1" applyFill="1" applyBorder="1" applyAlignment="1">
      <alignment vertical="center"/>
    </xf>
    <xf numFmtId="49" fontId="5" fillId="0" borderId="0" xfId="2" applyNumberFormat="1" applyFont="1" applyFill="1" applyBorder="1" applyAlignment="1">
      <alignment vertical="center"/>
    </xf>
    <xf numFmtId="0" fontId="15" fillId="0" borderId="42" xfId="2" applyFont="1" applyBorder="1">
      <alignment vertical="center"/>
    </xf>
    <xf numFmtId="49" fontId="5" fillId="0" borderId="34" xfId="2" applyNumberFormat="1" applyFont="1" applyFill="1" applyBorder="1" applyAlignment="1">
      <alignment vertical="center"/>
    </xf>
    <xf numFmtId="49" fontId="15" fillId="0" borderId="0" xfId="2" applyNumberFormat="1" applyFont="1" applyFill="1" applyBorder="1" applyAlignment="1">
      <alignment horizontal="center" vertical="center"/>
    </xf>
    <xf numFmtId="0" fontId="15" fillId="0" borderId="19" xfId="2" applyFont="1" applyBorder="1">
      <alignment vertical="center"/>
    </xf>
    <xf numFmtId="49" fontId="15" fillId="0" borderId="46" xfId="2" applyNumberFormat="1" applyFont="1" applyFill="1" applyBorder="1" applyAlignment="1">
      <alignment horizontal="center" vertical="center"/>
    </xf>
    <xf numFmtId="49" fontId="15" fillId="0" borderId="46" xfId="2" applyNumberFormat="1" applyFont="1" applyFill="1" applyBorder="1" applyAlignment="1">
      <alignment vertical="center"/>
    </xf>
    <xf numFmtId="49" fontId="15" fillId="0" borderId="0" xfId="2" applyNumberFormat="1" applyFont="1" applyFill="1" applyBorder="1" applyAlignment="1">
      <alignment vertical="center"/>
    </xf>
    <xf numFmtId="49" fontId="26" fillId="0" borderId="48" xfId="2" applyNumberFormat="1" applyFont="1" applyFill="1" applyBorder="1" applyAlignment="1">
      <alignment horizontal="center" vertical="center"/>
    </xf>
    <xf numFmtId="49" fontId="26" fillId="0" borderId="49" xfId="2" applyNumberFormat="1" applyFont="1" applyFill="1" applyBorder="1" applyAlignment="1">
      <alignment horizontal="center" vertical="center"/>
    </xf>
    <xf numFmtId="49" fontId="26" fillId="0" borderId="50" xfId="2" applyNumberFormat="1" applyFont="1" applyFill="1" applyBorder="1" applyAlignment="1">
      <alignment vertical="center"/>
    </xf>
    <xf numFmtId="49" fontId="27" fillId="0" borderId="49" xfId="2" applyNumberFormat="1" applyFont="1" applyFill="1" applyBorder="1" applyAlignment="1">
      <alignment horizontal="center" vertical="center"/>
    </xf>
    <xf numFmtId="49" fontId="27" fillId="0" borderId="49" xfId="2" applyNumberFormat="1" applyFont="1" applyFill="1" applyBorder="1" applyAlignment="1">
      <alignment vertical="center"/>
    </xf>
    <xf numFmtId="0" fontId="4" fillId="0" borderId="51" xfId="2" applyFont="1" applyBorder="1">
      <alignment vertical="center"/>
    </xf>
    <xf numFmtId="49" fontId="27" fillId="0" borderId="34" xfId="2" applyNumberFormat="1" applyFont="1" applyFill="1" applyBorder="1" applyAlignment="1">
      <alignment vertical="center"/>
    </xf>
    <xf numFmtId="49" fontId="23" fillId="0" borderId="0" xfId="2" applyNumberFormat="1" applyFont="1" applyFill="1" applyBorder="1" applyAlignment="1">
      <alignment vertical="center" wrapText="1"/>
    </xf>
    <xf numFmtId="0" fontId="5" fillId="0" borderId="0" xfId="2" applyFont="1" applyBorder="1" applyAlignment="1">
      <alignment vertical="center"/>
    </xf>
    <xf numFmtId="49" fontId="29" fillId="0" borderId="0" xfId="2" applyNumberFormat="1" applyFont="1" applyFill="1" applyBorder="1" applyAlignment="1">
      <alignment vertical="top" wrapText="1"/>
    </xf>
    <xf numFmtId="49" fontId="15" fillId="0" borderId="4" xfId="2" applyNumberFormat="1" applyFont="1" applyFill="1" applyBorder="1" applyAlignment="1">
      <alignment horizontal="center" vertical="center"/>
    </xf>
    <xf numFmtId="49" fontId="15" fillId="0" borderId="5" xfId="2" applyNumberFormat="1" applyFont="1" applyFill="1" applyBorder="1" applyAlignment="1">
      <alignment horizontal="center" vertical="center"/>
    </xf>
    <xf numFmtId="49" fontId="15" fillId="0" borderId="55" xfId="2" applyNumberFormat="1" applyFont="1" applyFill="1" applyBorder="1" applyAlignment="1">
      <alignment vertical="center"/>
    </xf>
    <xf numFmtId="49" fontId="15" fillId="0" borderId="5" xfId="2" applyNumberFormat="1" applyFont="1" applyFill="1" applyBorder="1" applyAlignment="1">
      <alignment vertical="center"/>
    </xf>
    <xf numFmtId="49" fontId="23" fillId="0" borderId="5" xfId="2" applyNumberFormat="1" applyFont="1" applyFill="1" applyBorder="1" applyAlignment="1">
      <alignment horizontal="center" vertical="center" wrapText="1"/>
    </xf>
    <xf numFmtId="0" fontId="30" fillId="0" borderId="5" xfId="2" applyNumberFormat="1" applyFont="1" applyFill="1" applyBorder="1" applyAlignment="1">
      <alignment horizontal="center" vertical="center"/>
    </xf>
    <xf numFmtId="49" fontId="23" fillId="0" borderId="5" xfId="2" applyNumberFormat="1" applyFont="1" applyFill="1" applyBorder="1" applyAlignment="1"/>
    <xf numFmtId="0" fontId="23" fillId="0" borderId="5" xfId="2" applyNumberFormat="1" applyFont="1" applyFill="1" applyBorder="1" applyAlignment="1"/>
    <xf numFmtId="49" fontId="23" fillId="0" borderId="6" xfId="2" applyNumberFormat="1" applyFont="1" applyFill="1" applyBorder="1" applyAlignment="1">
      <alignment horizontal="center" vertical="center"/>
    </xf>
    <xf numFmtId="49" fontId="29" fillId="0" borderId="0" xfId="2" applyNumberFormat="1" applyFont="1" applyFill="1" applyBorder="1" applyAlignment="1">
      <alignment horizontal="center" vertical="top" wrapText="1"/>
    </xf>
    <xf numFmtId="0" fontId="30" fillId="0" borderId="0" xfId="2" applyNumberFormat="1" applyFont="1" applyFill="1" applyBorder="1" applyAlignment="1">
      <alignment horizontal="center" vertical="center"/>
    </xf>
    <xf numFmtId="49" fontId="23" fillId="0" borderId="0" xfId="2" applyNumberFormat="1" applyFont="1" applyFill="1" applyBorder="1" applyAlignment="1"/>
    <xf numFmtId="0" fontId="23" fillId="0" borderId="0" xfId="2" applyNumberFormat="1" applyFont="1" applyFill="1" applyBorder="1" applyAlignment="1"/>
    <xf numFmtId="49" fontId="23" fillId="0" borderId="0" xfId="2" applyNumberFormat="1" applyFont="1" applyFill="1" applyBorder="1" applyAlignment="1">
      <alignment horizontal="center" vertical="center"/>
    </xf>
    <xf numFmtId="0" fontId="25" fillId="0" borderId="0" xfId="2" applyNumberFormat="1" applyFont="1" applyFill="1" applyBorder="1" applyAlignment="1">
      <alignment horizontal="center" vertical="center"/>
    </xf>
    <xf numFmtId="49" fontId="23" fillId="0" borderId="0" xfId="2" applyNumberFormat="1" applyFont="1" applyFill="1" applyBorder="1" applyAlignment="1">
      <alignment horizontal="center"/>
    </xf>
    <xf numFmtId="0" fontId="23" fillId="0" borderId="0" xfId="2" applyNumberFormat="1" applyFont="1" applyFill="1" applyBorder="1" applyAlignment="1">
      <alignment horizontal="center"/>
    </xf>
    <xf numFmtId="0" fontId="23" fillId="0" borderId="19" xfId="2" applyFont="1" applyFill="1" applyBorder="1">
      <alignment vertical="center"/>
    </xf>
    <xf numFmtId="0" fontId="26" fillId="0" borderId="0" xfId="2" applyNumberFormat="1" applyFont="1" applyFill="1" applyBorder="1" applyAlignment="1">
      <alignment vertical="center"/>
    </xf>
    <xf numFmtId="49" fontId="21" fillId="0" borderId="0" xfId="2" applyNumberFormat="1" applyFont="1" applyFill="1" applyBorder="1" applyAlignment="1">
      <alignment vertical="center"/>
    </xf>
    <xf numFmtId="49" fontId="21" fillId="0" borderId="0" xfId="2" applyNumberFormat="1" applyFont="1" applyFill="1" applyBorder="1" applyAlignment="1">
      <alignment vertical="center" shrinkToFit="1"/>
    </xf>
    <xf numFmtId="0" fontId="13" fillId="0" borderId="0" xfId="1" applyFont="1" applyFill="1" applyBorder="1" applyAlignment="1">
      <alignment horizontal="center" vertical="center"/>
    </xf>
    <xf numFmtId="0" fontId="2" fillId="0" borderId="0" xfId="1" applyFont="1" applyFill="1" applyBorder="1" applyAlignment="1">
      <alignment horizontal="center" vertical="center" shrinkToFit="1"/>
    </xf>
    <xf numFmtId="0" fontId="31" fillId="0" borderId="0" xfId="1" applyFont="1" applyFill="1" applyBorder="1" applyAlignment="1">
      <alignment horizontal="center" shrinkToFit="1"/>
    </xf>
    <xf numFmtId="0" fontId="31" fillId="0" borderId="0" xfId="1" applyFont="1" applyFill="1" applyBorder="1" applyAlignment="1">
      <alignment shrinkToFit="1"/>
    </xf>
    <xf numFmtId="0" fontId="2" fillId="0" borderId="0" xfId="1" applyFont="1" applyFill="1" applyBorder="1" applyAlignment="1">
      <alignment vertical="center" shrinkToFit="1"/>
    </xf>
    <xf numFmtId="49" fontId="33" fillId="5" borderId="0" xfId="2" applyNumberFormat="1" applyFont="1" applyFill="1" applyBorder="1" applyAlignment="1">
      <alignment vertical="center"/>
    </xf>
    <xf numFmtId="0" fontId="2" fillId="0" borderId="0" xfId="3" applyFont="1" applyFill="1">
      <alignment vertical="center"/>
    </xf>
    <xf numFmtId="0" fontId="5" fillId="0" borderId="0" xfId="3" quotePrefix="1" applyFont="1" applyFill="1" applyBorder="1" applyAlignment="1">
      <alignment vertical="center"/>
    </xf>
    <xf numFmtId="0" fontId="4" fillId="0" borderId="0" xfId="2" applyFont="1" applyBorder="1" applyAlignment="1">
      <alignment vertical="top"/>
    </xf>
    <xf numFmtId="14" fontId="34" fillId="0" borderId="0" xfId="2" applyNumberFormat="1" applyFont="1" applyFill="1" applyBorder="1" applyAlignment="1">
      <alignment vertical="center" wrapText="1"/>
    </xf>
    <xf numFmtId="0" fontId="4" fillId="0" borderId="0" xfId="2" applyFont="1">
      <alignment vertical="center"/>
    </xf>
    <xf numFmtId="0" fontId="5" fillId="0" borderId="0" xfId="3" quotePrefix="1" applyFont="1" applyFill="1" applyBorder="1" applyAlignment="1"/>
    <xf numFmtId="0" fontId="23" fillId="0" borderId="0" xfId="2" applyFont="1" applyBorder="1" applyAlignment="1">
      <alignment vertical="top" wrapText="1"/>
    </xf>
    <xf numFmtId="0" fontId="35" fillId="0" borderId="0" xfId="2" applyFont="1" applyBorder="1" applyAlignment="1">
      <alignment vertical="top" wrapText="1"/>
    </xf>
    <xf numFmtId="0" fontId="4" fillId="0" borderId="0" xfId="2" applyFont="1" applyAlignment="1">
      <alignment vertical="center"/>
    </xf>
    <xf numFmtId="0" fontId="23" fillId="0" borderId="65" xfId="2" applyFont="1" applyBorder="1" applyAlignment="1">
      <alignment vertical="top" wrapText="1"/>
    </xf>
    <xf numFmtId="0" fontId="23" fillId="0" borderId="66" xfId="2" applyFont="1" applyBorder="1" applyAlignment="1">
      <alignment vertical="top" wrapText="1"/>
    </xf>
    <xf numFmtId="0" fontId="23" fillId="0" borderId="67" xfId="2" applyFont="1" applyBorder="1" applyAlignment="1">
      <alignment vertical="top" wrapText="1"/>
    </xf>
    <xf numFmtId="0" fontId="23" fillId="0" borderId="16" xfId="2" applyFont="1" applyBorder="1" applyAlignment="1">
      <alignment vertical="top" wrapText="1"/>
    </xf>
    <xf numFmtId="0" fontId="23" fillId="0" borderId="67" xfId="2" applyFont="1" applyBorder="1" applyAlignment="1">
      <alignment vertical="center" wrapText="1"/>
    </xf>
    <xf numFmtId="0" fontId="4" fillId="0" borderId="0" xfId="2" applyFont="1" applyFill="1" applyBorder="1">
      <alignment vertical="center"/>
    </xf>
    <xf numFmtId="0" fontId="4" fillId="0" borderId="67" xfId="2" applyFont="1" applyBorder="1" applyAlignment="1">
      <alignment horizontal="left" vertical="center"/>
    </xf>
    <xf numFmtId="0" fontId="4" fillId="0" borderId="0" xfId="2" applyFont="1" applyBorder="1" applyAlignment="1">
      <alignment horizontal="left" vertical="center"/>
    </xf>
    <xf numFmtId="0" fontId="4" fillId="0" borderId="68" xfId="2" applyFont="1" applyBorder="1">
      <alignment vertical="center"/>
    </xf>
    <xf numFmtId="0" fontId="4" fillId="0" borderId="69" xfId="2" applyFont="1" applyBorder="1" applyAlignment="1">
      <alignment vertical="center"/>
    </xf>
    <xf numFmtId="0" fontId="4" fillId="0" borderId="70" xfId="2" applyFont="1" applyBorder="1" applyAlignment="1">
      <alignment vertical="center"/>
    </xf>
    <xf numFmtId="0" fontId="36" fillId="0" borderId="70" xfId="2" applyFont="1" applyBorder="1" applyAlignment="1">
      <alignment horizontal="center" vertical="center"/>
    </xf>
    <xf numFmtId="0" fontId="4" fillId="0" borderId="0" xfId="2" applyFont="1" applyBorder="1" applyAlignment="1">
      <alignment vertical="center"/>
    </xf>
    <xf numFmtId="0" fontId="4" fillId="0" borderId="0" xfId="0" applyFont="1" applyFill="1" applyBorder="1" applyAlignment="1">
      <alignment vertical="center" wrapText="1"/>
    </xf>
    <xf numFmtId="0" fontId="4" fillId="0" borderId="0" xfId="3" applyFont="1" applyFill="1" applyBorder="1" applyAlignment="1">
      <alignment horizontal="center" vertical="top"/>
    </xf>
    <xf numFmtId="0" fontId="4" fillId="0" borderId="71" xfId="2" applyFont="1" applyBorder="1">
      <alignment vertical="center"/>
    </xf>
    <xf numFmtId="0" fontId="23" fillId="0" borderId="0" xfId="3" applyNumberFormat="1" applyFont="1" applyFill="1" applyBorder="1" applyAlignment="1">
      <alignment vertical="center"/>
    </xf>
    <xf numFmtId="0" fontId="4" fillId="0" borderId="77" xfId="2" applyFont="1" applyBorder="1">
      <alignment vertical="center"/>
    </xf>
    <xf numFmtId="0" fontId="37" fillId="0" borderId="70" xfId="0" applyFont="1" applyFill="1" applyBorder="1" applyAlignment="1">
      <alignment vertical="top" wrapText="1"/>
    </xf>
    <xf numFmtId="0" fontId="23" fillId="0" borderId="70" xfId="3" applyNumberFormat="1" applyFont="1" applyFill="1" applyBorder="1" applyAlignment="1">
      <alignment vertical="center"/>
    </xf>
    <xf numFmtId="0" fontId="23" fillId="0" borderId="78" xfId="3" applyNumberFormat="1" applyFont="1" applyFill="1" applyBorder="1" applyAlignment="1">
      <alignment vertical="center"/>
    </xf>
    <xf numFmtId="0" fontId="38" fillId="0" borderId="0" xfId="3" applyFont="1" applyFill="1" applyBorder="1" applyAlignment="1">
      <alignment vertical="top"/>
    </xf>
    <xf numFmtId="0" fontId="39" fillId="0" borderId="0" xfId="3" applyFont="1" applyFill="1" applyBorder="1" applyAlignment="1">
      <alignment vertical="top"/>
    </xf>
    <xf numFmtId="0" fontId="2" fillId="0" borderId="0" xfId="3" applyFont="1" applyFill="1" applyBorder="1">
      <alignment vertical="center"/>
    </xf>
    <xf numFmtId="49" fontId="23" fillId="0" borderId="0" xfId="2" applyNumberFormat="1" applyFont="1" applyFill="1">
      <alignment vertical="center"/>
    </xf>
    <xf numFmtId="0" fontId="18" fillId="0" borderId="0" xfId="1" applyFont="1" applyFill="1" applyBorder="1" applyAlignment="1">
      <alignment shrinkToFit="1"/>
    </xf>
    <xf numFmtId="0" fontId="18" fillId="0" borderId="0" xfId="1" applyFont="1" applyFill="1" applyBorder="1" applyAlignment="1">
      <alignment horizontal="center" vertical="center"/>
    </xf>
    <xf numFmtId="0" fontId="18" fillId="0" borderId="0" xfId="1" applyFont="1" applyFill="1">
      <alignment vertical="center"/>
    </xf>
    <xf numFmtId="0" fontId="40" fillId="0" borderId="0" xfId="1" applyFont="1" applyFill="1" applyAlignment="1">
      <alignment vertical="center"/>
    </xf>
    <xf numFmtId="49" fontId="23" fillId="0" borderId="37" xfId="2" applyNumberFormat="1" applyFont="1" applyFill="1" applyBorder="1">
      <alignment vertical="center"/>
    </xf>
    <xf numFmtId="49" fontId="23" fillId="0" borderId="53" xfId="2" applyNumberFormat="1" applyFont="1" applyFill="1" applyBorder="1">
      <alignment vertical="center"/>
    </xf>
    <xf numFmtId="49" fontId="23" fillId="0" borderId="36" xfId="2" applyNumberFormat="1" applyFont="1" applyFill="1" applyBorder="1">
      <alignment vertical="center"/>
    </xf>
    <xf numFmtId="49" fontId="25" fillId="0" borderId="35" xfId="2" applyNumberFormat="1" applyFont="1" applyFill="1" applyBorder="1" applyAlignment="1">
      <alignment horizontal="center" vertical="center"/>
    </xf>
    <xf numFmtId="49" fontId="23" fillId="0" borderId="80" xfId="2" applyNumberFormat="1" applyFont="1" applyFill="1" applyBorder="1">
      <alignment vertical="center"/>
    </xf>
    <xf numFmtId="14" fontId="32" fillId="0" borderId="0" xfId="2" applyNumberFormat="1" applyFont="1" applyFill="1" applyBorder="1" applyAlignment="1">
      <alignment vertical="center"/>
    </xf>
    <xf numFmtId="0" fontId="4" fillId="0" borderId="0" xfId="2" applyFont="1" applyAlignment="1">
      <alignment horizontal="right" vertical="center"/>
    </xf>
    <xf numFmtId="0" fontId="4" fillId="0" borderId="85" xfId="2" applyFont="1" applyBorder="1" applyAlignment="1">
      <alignment horizontal="right" vertical="center"/>
    </xf>
    <xf numFmtId="0" fontId="5" fillId="0" borderId="0" xfId="3" quotePrefix="1" applyFont="1" applyFill="1" applyAlignment="1">
      <alignment vertical="center"/>
    </xf>
    <xf numFmtId="0" fontId="36" fillId="0" borderId="0" xfId="2" applyFont="1" applyAlignment="1">
      <alignment horizontal="right" vertical="center"/>
    </xf>
    <xf numFmtId="0" fontId="36" fillId="0" borderId="0" xfId="2" applyFont="1" applyAlignment="1">
      <alignment vertical="center"/>
    </xf>
    <xf numFmtId="0" fontId="4" fillId="0" borderId="86" xfId="2" applyFont="1" applyBorder="1" applyAlignment="1">
      <alignment horizontal="right" vertical="center"/>
    </xf>
    <xf numFmtId="0" fontId="4" fillId="0" borderId="0" xfId="2" applyFont="1" applyBorder="1" applyAlignment="1">
      <alignment horizontal="right" vertical="center"/>
    </xf>
    <xf numFmtId="0" fontId="4" fillId="0" borderId="0" xfId="2" applyFont="1" applyFill="1" applyBorder="1" applyAlignment="1">
      <alignment vertical="center" wrapText="1"/>
    </xf>
    <xf numFmtId="0" fontId="4" fillId="0" borderId="0" xfId="2" applyFont="1" applyFill="1" applyBorder="1" applyAlignment="1">
      <alignment vertical="center"/>
    </xf>
    <xf numFmtId="0" fontId="4" fillId="0" borderId="0" xfId="2" applyFont="1" applyFill="1" applyBorder="1" applyAlignment="1">
      <alignment horizontal="right" vertical="center"/>
    </xf>
    <xf numFmtId="0" fontId="4" fillId="0" borderId="0" xfId="2" applyFont="1" applyFill="1" applyBorder="1" applyAlignment="1"/>
    <xf numFmtId="0" fontId="4" fillId="0" borderId="0" xfId="2" applyNumberFormat="1" applyFont="1" applyFill="1" applyBorder="1" applyAlignment="1">
      <alignment vertical="center" shrinkToFit="1"/>
    </xf>
    <xf numFmtId="0" fontId="4" fillId="0" borderId="0" xfId="2" applyNumberFormat="1" applyFont="1" applyFill="1" applyBorder="1" applyAlignment="1">
      <alignment vertical="center"/>
    </xf>
    <xf numFmtId="0" fontId="4" fillId="0" borderId="0" xfId="2" applyFont="1" applyFill="1" applyBorder="1" applyAlignment="1">
      <alignment vertical="top"/>
    </xf>
    <xf numFmtId="0" fontId="15" fillId="0" borderId="0" xfId="2" applyFont="1" applyFill="1" applyBorder="1" applyAlignment="1">
      <alignment vertical="center"/>
    </xf>
    <xf numFmtId="14" fontId="5" fillId="0" borderId="0" xfId="2" applyNumberFormat="1" applyFont="1" applyFill="1" applyBorder="1" applyAlignment="1">
      <alignment vertical="center"/>
    </xf>
    <xf numFmtId="0" fontId="5" fillId="0" borderId="0" xfId="2" applyFont="1" applyFill="1" applyBorder="1" applyAlignment="1">
      <alignment vertical="center"/>
    </xf>
    <xf numFmtId="0" fontId="36" fillId="0" borderId="0" xfId="2" applyFont="1" applyBorder="1" applyAlignment="1">
      <alignment horizontal="center" vertical="center"/>
    </xf>
    <xf numFmtId="0" fontId="4" fillId="0" borderId="0" xfId="2" applyFont="1" applyBorder="1" applyAlignment="1">
      <alignment horizontal="center" vertical="center"/>
    </xf>
    <xf numFmtId="0" fontId="36" fillId="0" borderId="0" xfId="2" applyFont="1" applyBorder="1" applyAlignment="1">
      <alignment horizontal="right" vertical="center"/>
    </xf>
    <xf numFmtId="0" fontId="21" fillId="0" borderId="0" xfId="2" applyFont="1" applyBorder="1" applyAlignment="1">
      <alignment vertical="center" wrapText="1"/>
    </xf>
    <xf numFmtId="0" fontId="21" fillId="0" borderId="0" xfId="2" applyFont="1" applyBorder="1" applyAlignment="1">
      <alignment vertical="center"/>
    </xf>
    <xf numFmtId="0" fontId="26" fillId="0" borderId="0" xfId="2" applyFont="1" applyAlignment="1">
      <alignment vertical="top"/>
    </xf>
    <xf numFmtId="0" fontId="4" fillId="0" borderId="0" xfId="2" applyFont="1" applyFill="1" applyAlignment="1">
      <alignment horizontal="right" vertical="center"/>
    </xf>
    <xf numFmtId="0" fontId="5" fillId="0" borderId="0" xfId="3" quotePrefix="1" applyFont="1" applyFill="1" applyAlignment="1">
      <alignment horizontal="left" vertical="center"/>
    </xf>
    <xf numFmtId="0" fontId="4" fillId="0" borderId="85" xfId="2" applyFont="1" applyFill="1" applyBorder="1" applyAlignment="1">
      <alignment horizontal="right" vertical="center"/>
    </xf>
    <xf numFmtId="0" fontId="4" fillId="0" borderId="0" xfId="2" applyFont="1" applyFill="1" applyAlignment="1">
      <alignment vertical="center"/>
    </xf>
    <xf numFmtId="0" fontId="4" fillId="0" borderId="19" xfId="2" applyFont="1" applyBorder="1" applyAlignment="1">
      <alignment vertical="center"/>
    </xf>
    <xf numFmtId="0" fontId="2" fillId="0" borderId="0" xfId="2" applyFont="1" applyAlignment="1">
      <alignment vertical="center"/>
    </xf>
    <xf numFmtId="0" fontId="4" fillId="0" borderId="86" xfId="2" applyFont="1" applyBorder="1" applyAlignment="1">
      <alignment vertical="center" wrapText="1"/>
    </xf>
    <xf numFmtId="0" fontId="4" fillId="0" borderId="2" xfId="2" applyFont="1" applyBorder="1" applyAlignment="1">
      <alignment vertical="center"/>
    </xf>
    <xf numFmtId="180" fontId="4" fillId="0" borderId="0" xfId="2" applyNumberFormat="1" applyFont="1" applyBorder="1" applyAlignment="1">
      <alignment horizontal="left" vertical="center"/>
    </xf>
    <xf numFmtId="0" fontId="4" fillId="0" borderId="19" xfId="2" applyFont="1" applyBorder="1" applyAlignment="1">
      <alignment vertical="center" wrapText="1"/>
    </xf>
    <xf numFmtId="0" fontId="36" fillId="0" borderId="0" xfId="2" applyFont="1">
      <alignment vertical="center"/>
    </xf>
    <xf numFmtId="0" fontId="19" fillId="0" borderId="0" xfId="2" applyFont="1" applyBorder="1" applyAlignment="1">
      <alignment vertical="center" wrapText="1"/>
    </xf>
    <xf numFmtId="0" fontId="22" fillId="0" borderId="0" xfId="2" applyFont="1" applyAlignment="1">
      <alignment vertical="center"/>
    </xf>
    <xf numFmtId="0" fontId="19" fillId="0" borderId="0" xfId="2" applyFont="1" applyFill="1" applyBorder="1" applyAlignment="1">
      <alignment vertical="center" wrapText="1"/>
    </xf>
    <xf numFmtId="0" fontId="36" fillId="0" borderId="0" xfId="2" applyFont="1" applyAlignment="1">
      <alignment horizontal="center" vertical="center"/>
    </xf>
    <xf numFmtId="0" fontId="35" fillId="0" borderId="0" xfId="2" applyFont="1" applyBorder="1" applyAlignment="1">
      <alignment horizontal="left" vertical="top" wrapText="1"/>
    </xf>
    <xf numFmtId="0" fontId="23" fillId="0" borderId="0" xfId="2" applyFont="1" applyBorder="1" applyAlignment="1">
      <alignment horizontal="center" vertical="top" wrapText="1"/>
    </xf>
    <xf numFmtId="0" fontId="19" fillId="0" borderId="0" xfId="1" applyFont="1" applyFill="1" applyBorder="1" applyAlignment="1">
      <alignment vertical="center"/>
    </xf>
    <xf numFmtId="14" fontId="4" fillId="0" borderId="0" xfId="2" applyNumberFormat="1" applyFont="1" applyFill="1" applyBorder="1" applyAlignment="1">
      <alignment vertical="center"/>
    </xf>
    <xf numFmtId="181" fontId="4" fillId="0" borderId="0" xfId="2" applyNumberFormat="1" applyFont="1" applyFill="1" applyBorder="1" applyAlignment="1">
      <alignment vertical="center"/>
    </xf>
    <xf numFmtId="0" fontId="9" fillId="0" borderId="0" xfId="1" applyFont="1" applyFill="1" applyBorder="1" applyAlignment="1">
      <alignment vertical="center" shrinkToFit="1"/>
    </xf>
    <xf numFmtId="0" fontId="4" fillId="0" borderId="92" xfId="2" applyFont="1" applyBorder="1" applyAlignment="1">
      <alignment horizontal="right" vertical="center"/>
    </xf>
    <xf numFmtId="0" fontId="4" fillId="0" borderId="93" xfId="2" applyFont="1" applyBorder="1" applyAlignment="1">
      <alignment horizontal="right" vertical="center"/>
    </xf>
    <xf numFmtId="0" fontId="4" fillId="0" borderId="93" xfId="2" applyFont="1" applyBorder="1">
      <alignment vertical="center"/>
    </xf>
    <xf numFmtId="0" fontId="4" fillId="0" borderId="93" xfId="2" applyFont="1" applyBorder="1" applyAlignment="1">
      <alignment vertical="center"/>
    </xf>
    <xf numFmtId="0" fontId="5" fillId="0" borderId="94" xfId="2" applyFont="1" applyBorder="1" applyAlignment="1">
      <alignment horizontal="center" vertical="center"/>
    </xf>
    <xf numFmtId="0" fontId="4" fillId="0" borderId="95" xfId="2" applyFont="1" applyBorder="1" applyAlignment="1">
      <alignment horizontal="right" vertical="center"/>
    </xf>
    <xf numFmtId="0" fontId="4" fillId="6" borderId="0" xfId="2" applyFont="1" applyFill="1" applyBorder="1" applyAlignment="1">
      <alignment vertical="center"/>
    </xf>
    <xf numFmtId="0" fontId="5" fillId="0" borderId="96" xfId="2" applyFont="1" applyBorder="1" applyAlignment="1">
      <alignment horizontal="center" vertical="center"/>
    </xf>
    <xf numFmtId="0" fontId="4" fillId="0" borderId="96" xfId="2" applyFont="1" applyFill="1" applyBorder="1" applyAlignment="1">
      <alignment vertical="center"/>
    </xf>
    <xf numFmtId="0" fontId="4" fillId="0" borderId="96" xfId="2" applyFont="1" applyBorder="1" applyAlignment="1">
      <alignment vertical="center"/>
    </xf>
    <xf numFmtId="0" fontId="4" fillId="0" borderId="98" xfId="2" applyFont="1" applyFill="1" applyBorder="1" applyAlignment="1">
      <alignment vertical="center" wrapText="1"/>
    </xf>
    <xf numFmtId="0" fontId="4" fillId="0" borderId="98" xfId="2" applyFont="1" applyFill="1" applyBorder="1" applyAlignment="1">
      <alignment vertical="center"/>
    </xf>
    <xf numFmtId="0" fontId="4" fillId="0" borderId="99" xfId="2" applyFont="1" applyFill="1" applyBorder="1" applyAlignment="1">
      <alignment vertical="center"/>
    </xf>
    <xf numFmtId="0" fontId="4" fillId="0" borderId="94" xfId="2" applyFont="1" applyBorder="1" applyAlignment="1">
      <alignment vertical="center"/>
    </xf>
    <xf numFmtId="0" fontId="4" fillId="0" borderId="95" xfId="2" applyFont="1" applyBorder="1" applyAlignment="1">
      <alignment vertical="center"/>
    </xf>
    <xf numFmtId="0" fontId="5" fillId="0" borderId="95" xfId="2" applyFont="1" applyBorder="1" applyAlignment="1">
      <alignment horizontal="center" vertical="center"/>
    </xf>
    <xf numFmtId="0" fontId="4" fillId="0" borderId="95" xfId="2" applyFont="1" applyFill="1" applyBorder="1" applyAlignment="1">
      <alignment vertical="center"/>
    </xf>
    <xf numFmtId="0" fontId="4" fillId="0" borderId="92" xfId="2" applyFont="1" applyBorder="1" applyAlignment="1">
      <alignment vertical="center"/>
    </xf>
    <xf numFmtId="0" fontId="36" fillId="0" borderId="0" xfId="2" applyFont="1" applyFill="1" applyBorder="1" applyAlignment="1">
      <alignment vertical="center" textRotation="255"/>
    </xf>
    <xf numFmtId="49" fontId="22" fillId="0" borderId="0" xfId="2" applyNumberFormat="1" applyFont="1" applyFill="1" applyBorder="1" applyAlignment="1">
      <alignment vertical="top" wrapText="1"/>
    </xf>
    <xf numFmtId="0" fontId="21" fillId="0" borderId="0" xfId="2" applyFont="1" applyBorder="1" applyAlignment="1">
      <alignment horizontal="center" vertical="center"/>
    </xf>
    <xf numFmtId="0" fontId="21" fillId="0" borderId="0" xfId="2" applyFont="1" applyBorder="1" applyAlignment="1">
      <alignment horizontal="left" vertical="center" wrapText="1"/>
    </xf>
    <xf numFmtId="0" fontId="4" fillId="0" borderId="0" xfId="2" applyFont="1" applyBorder="1" applyAlignment="1">
      <alignment horizontal="left" vertical="center"/>
    </xf>
    <xf numFmtId="0" fontId="4" fillId="0" borderId="19" xfId="2" applyFont="1" applyBorder="1" applyAlignment="1">
      <alignment horizontal="left" vertical="center"/>
    </xf>
    <xf numFmtId="0" fontId="36" fillId="0" borderId="0" xfId="2" applyFont="1" applyBorder="1" applyAlignment="1">
      <alignment horizontal="left" vertical="center"/>
    </xf>
    <xf numFmtId="0" fontId="4" fillId="0" borderId="0" xfId="2" applyFont="1" applyAlignment="1">
      <alignment horizontal="left" vertical="center"/>
    </xf>
    <xf numFmtId="0" fontId="4" fillId="0" borderId="0" xfId="2" applyFont="1" applyFill="1" applyBorder="1" applyAlignment="1">
      <alignment horizontal="center" vertical="center"/>
    </xf>
    <xf numFmtId="0" fontId="23" fillId="0" borderId="0" xfId="2" applyFont="1" applyBorder="1" applyAlignment="1">
      <alignment horizontal="left" vertical="center" wrapText="1"/>
    </xf>
    <xf numFmtId="0" fontId="4" fillId="0" borderId="0" xfId="2" applyFont="1" applyBorder="1" applyAlignment="1">
      <alignment horizontal="center" vertical="center"/>
    </xf>
    <xf numFmtId="0" fontId="4" fillId="0" borderId="0" xfId="2" applyFont="1" applyBorder="1" applyAlignment="1">
      <alignment horizontal="right" vertical="center"/>
    </xf>
    <xf numFmtId="0" fontId="5" fillId="0" borderId="0" xfId="2" applyFont="1" applyBorder="1" applyAlignment="1">
      <alignment horizontal="center" vertical="center"/>
    </xf>
    <xf numFmtId="0" fontId="4" fillId="0" borderId="91" xfId="2" applyFont="1" applyBorder="1" applyAlignment="1">
      <alignment horizontal="center" vertical="center"/>
    </xf>
    <xf numFmtId="0" fontId="4" fillId="0" borderId="91" xfId="2" applyFont="1" applyBorder="1" applyAlignment="1">
      <alignment vertical="center"/>
    </xf>
    <xf numFmtId="0" fontId="21" fillId="0" borderId="0" xfId="2" applyFont="1" applyFill="1" applyBorder="1" applyAlignment="1">
      <alignment horizontal="left" vertical="center" wrapText="1"/>
    </xf>
    <xf numFmtId="0" fontId="4" fillId="0" borderId="85" xfId="2" applyFont="1" applyBorder="1" applyAlignment="1">
      <alignment horizontal="center" vertical="center"/>
    </xf>
    <xf numFmtId="0" fontId="4" fillId="0" borderId="91" xfId="2" applyFont="1" applyBorder="1" applyAlignment="1">
      <alignment vertical="center" wrapText="1"/>
    </xf>
    <xf numFmtId="0" fontId="36" fillId="0" borderId="0" xfId="2" applyFont="1" applyBorder="1" applyAlignment="1">
      <alignment vertical="center"/>
    </xf>
    <xf numFmtId="0" fontId="5" fillId="0" borderId="0" xfId="3" quotePrefix="1" applyFont="1" applyFill="1" applyBorder="1" applyAlignment="1">
      <alignment horizontal="left" vertical="center"/>
    </xf>
    <xf numFmtId="0" fontId="23" fillId="0" borderId="7" xfId="2" applyFont="1" applyBorder="1" applyAlignment="1">
      <alignment vertical="top" wrapText="1"/>
    </xf>
    <xf numFmtId="0" fontId="23" fillId="0" borderId="8" xfId="2" applyFont="1" applyBorder="1" applyAlignment="1">
      <alignment vertical="top" wrapText="1"/>
    </xf>
    <xf numFmtId="0" fontId="23" fillId="0" borderId="9" xfId="2" applyFont="1" applyBorder="1" applyAlignment="1">
      <alignment vertical="top" wrapText="1"/>
    </xf>
    <xf numFmtId="0" fontId="23" fillId="0" borderId="10" xfId="2" applyFont="1" applyBorder="1" applyAlignment="1">
      <alignment vertical="top" wrapText="1"/>
    </xf>
    <xf numFmtId="0" fontId="23" fillId="0" borderId="14" xfId="2" applyFont="1" applyBorder="1" applyAlignment="1">
      <alignment vertical="center" wrapText="1"/>
    </xf>
    <xf numFmtId="0" fontId="4" fillId="0" borderId="10" xfId="2" applyFont="1" applyBorder="1" applyAlignment="1">
      <alignment horizontal="left" vertical="center"/>
    </xf>
    <xf numFmtId="0" fontId="4" fillId="0" borderId="14" xfId="2" applyFont="1" applyBorder="1">
      <alignment vertical="center"/>
    </xf>
    <xf numFmtId="0" fontId="4" fillId="0" borderId="15" xfId="2" applyFont="1" applyBorder="1" applyAlignment="1">
      <alignment vertical="center"/>
    </xf>
    <xf numFmtId="0" fontId="4" fillId="0" borderId="16" xfId="2" applyFont="1" applyBorder="1" applyAlignment="1">
      <alignment vertical="center"/>
    </xf>
    <xf numFmtId="0" fontId="36" fillId="0" borderId="16" xfId="2" applyFont="1" applyBorder="1" applyAlignment="1">
      <alignment horizontal="center" vertical="center"/>
    </xf>
    <xf numFmtId="0" fontId="5" fillId="0" borderId="10" xfId="3" quotePrefix="1" applyFont="1" applyFill="1" applyBorder="1" applyAlignment="1">
      <alignment horizontal="left" vertical="center"/>
    </xf>
    <xf numFmtId="0" fontId="5" fillId="0" borderId="14" xfId="3" quotePrefix="1" applyFont="1" applyFill="1" applyBorder="1" applyAlignment="1">
      <alignment horizontal="left" vertical="center"/>
    </xf>
    <xf numFmtId="0" fontId="4" fillId="3" borderId="10" xfId="2" applyFont="1" applyFill="1" applyBorder="1" applyAlignment="1">
      <alignment horizontal="right" vertical="center"/>
    </xf>
    <xf numFmtId="0" fontId="4" fillId="3" borderId="0" xfId="2" applyFont="1" applyFill="1" applyBorder="1" applyAlignment="1">
      <alignment horizontal="right" vertical="center"/>
    </xf>
    <xf numFmtId="0" fontId="4" fillId="3" borderId="0" xfId="2" applyFont="1" applyFill="1" applyBorder="1">
      <alignment vertical="center"/>
    </xf>
    <xf numFmtId="0" fontId="4" fillId="3" borderId="0" xfId="2" applyFont="1" applyFill="1" applyBorder="1" applyAlignment="1">
      <alignment vertical="center"/>
    </xf>
    <xf numFmtId="0" fontId="4" fillId="3" borderId="14" xfId="2" applyFont="1" applyFill="1" applyBorder="1" applyAlignment="1">
      <alignment vertical="center"/>
    </xf>
    <xf numFmtId="0" fontId="4" fillId="3" borderId="15" xfId="2" applyFont="1" applyFill="1" applyBorder="1" applyAlignment="1">
      <alignment horizontal="right" vertical="center"/>
    </xf>
    <xf numFmtId="0" fontId="4" fillId="3" borderId="16" xfId="2" applyFont="1" applyFill="1" applyBorder="1" applyAlignment="1">
      <alignment horizontal="right" vertical="center"/>
    </xf>
    <xf numFmtId="0" fontId="4" fillId="3" borderId="16" xfId="2" applyFont="1" applyFill="1" applyBorder="1">
      <alignment vertical="center"/>
    </xf>
    <xf numFmtId="0" fontId="4" fillId="3" borderId="16" xfId="2" applyFont="1" applyFill="1" applyBorder="1" applyAlignment="1">
      <alignment vertical="center"/>
    </xf>
    <xf numFmtId="0" fontId="4" fillId="3" borderId="17" xfId="2" applyFont="1" applyFill="1" applyBorder="1" applyAlignment="1">
      <alignment vertical="center"/>
    </xf>
    <xf numFmtId="0" fontId="4" fillId="0" borderId="85" xfId="2" applyFont="1" applyBorder="1" applyAlignment="1">
      <alignment vertical="center"/>
    </xf>
    <xf numFmtId="0" fontId="35" fillId="0" borderId="0" xfId="2" applyFont="1" applyFill="1" applyBorder="1" applyAlignment="1">
      <alignment wrapText="1"/>
    </xf>
    <xf numFmtId="0" fontId="4" fillId="0" borderId="13" xfId="2" applyFont="1" applyFill="1" applyBorder="1" applyAlignment="1">
      <alignment horizontal="center" vertical="center"/>
    </xf>
    <xf numFmtId="0" fontId="4" fillId="0" borderId="19" xfId="2" applyFont="1" applyFill="1" applyBorder="1" applyAlignment="1">
      <alignment horizontal="center" vertical="center"/>
    </xf>
    <xf numFmtId="0" fontId="4" fillId="0" borderId="0" xfId="2" applyFont="1" applyAlignment="1">
      <alignment horizontal="left" vertical="center"/>
    </xf>
    <xf numFmtId="0" fontId="4" fillId="0" borderId="0" xfId="2" applyFont="1" applyBorder="1" applyAlignment="1">
      <alignment horizontal="center" vertical="center"/>
    </xf>
    <xf numFmtId="0" fontId="5" fillId="0" borderId="0" xfId="2" applyFont="1" applyBorder="1" applyAlignment="1">
      <alignment horizontal="center" vertical="center"/>
    </xf>
    <xf numFmtId="181" fontId="4" fillId="0" borderId="0" xfId="2" applyNumberFormat="1" applyFont="1" applyFill="1">
      <alignment vertical="center"/>
    </xf>
    <xf numFmtId="0" fontId="4" fillId="0" borderId="0" xfId="2" applyNumberFormat="1" applyFont="1" applyFill="1" applyBorder="1" applyAlignment="1">
      <alignment horizontal="center" vertical="center"/>
    </xf>
    <xf numFmtId="14" fontId="4" fillId="0" borderId="35" xfId="2" applyNumberFormat="1" applyFont="1" applyFill="1" applyBorder="1" applyAlignment="1">
      <alignment horizontal="center" vertical="center"/>
    </xf>
    <xf numFmtId="0" fontId="4" fillId="0" borderId="0" xfId="2" applyNumberFormat="1" applyFont="1" applyAlignment="1">
      <alignment vertical="center"/>
    </xf>
    <xf numFmtId="0" fontId="4" fillId="0" borderId="0" xfId="2" applyNumberFormat="1" applyFont="1" applyBorder="1" applyAlignment="1">
      <alignment vertical="center"/>
    </xf>
    <xf numFmtId="0" fontId="4" fillId="0" borderId="0" xfId="2" applyNumberFormat="1" applyFont="1" applyAlignment="1">
      <alignment horizontal="center" vertical="center"/>
    </xf>
    <xf numFmtId="14" fontId="4" fillId="0" borderId="0" xfId="2" applyNumberFormat="1" applyFont="1">
      <alignment vertical="center"/>
    </xf>
    <xf numFmtId="0" fontId="4" fillId="0" borderId="0" xfId="2" applyNumberFormat="1" applyFont="1" applyAlignment="1">
      <alignment horizontal="right" vertical="center"/>
    </xf>
    <xf numFmtId="181" fontId="4" fillId="0" borderId="0" xfId="2" applyNumberFormat="1" applyFont="1" applyAlignment="1">
      <alignment horizontal="right" vertical="center"/>
    </xf>
    <xf numFmtId="14" fontId="4" fillId="0" borderId="0" xfId="2" applyNumberFormat="1" applyFont="1" applyFill="1" applyBorder="1" applyAlignment="1">
      <alignment horizontal="center" vertical="center"/>
    </xf>
    <xf numFmtId="0" fontId="4" fillId="9" borderId="0" xfId="2" applyFont="1" applyFill="1" applyBorder="1">
      <alignment vertical="center"/>
    </xf>
    <xf numFmtId="0" fontId="23" fillId="0" borderId="37" xfId="2" applyFont="1" applyFill="1" applyBorder="1" applyAlignment="1">
      <alignment horizontal="right" vertical="center" shrinkToFit="1"/>
    </xf>
    <xf numFmtId="0" fontId="23" fillId="0" borderId="37" xfId="2" applyFont="1" applyFill="1" applyBorder="1" applyAlignment="1">
      <alignment horizontal="center" vertical="center"/>
    </xf>
    <xf numFmtId="0" fontId="23" fillId="0" borderId="37" xfId="2" applyFont="1" applyFill="1" applyBorder="1" applyAlignment="1">
      <alignment horizontal="center" vertical="center" shrinkToFit="1"/>
    </xf>
    <xf numFmtId="0" fontId="2" fillId="0" borderId="40" xfId="1" applyFont="1" applyBorder="1">
      <alignment vertical="center"/>
    </xf>
    <xf numFmtId="0" fontId="2" fillId="0" borderId="43" xfId="1" applyFont="1" applyBorder="1">
      <alignment vertical="center"/>
    </xf>
    <xf numFmtId="0" fontId="2" fillId="0" borderId="41" xfId="1" applyFont="1" applyBorder="1">
      <alignment vertical="center"/>
    </xf>
    <xf numFmtId="0" fontId="2" fillId="0" borderId="79" xfId="1" applyFont="1" applyBorder="1">
      <alignment vertical="center"/>
    </xf>
    <xf numFmtId="49" fontId="23" fillId="0" borderId="0" xfId="2" applyNumberFormat="1" applyFont="1" applyFill="1" applyBorder="1">
      <alignment vertical="center"/>
    </xf>
    <xf numFmtId="49" fontId="23" fillId="0" borderId="34" xfId="2" applyNumberFormat="1" applyFont="1" applyFill="1" applyBorder="1">
      <alignment vertical="center"/>
    </xf>
    <xf numFmtId="49" fontId="23" fillId="0" borderId="14" xfId="2" applyNumberFormat="1" applyFont="1" applyFill="1" applyBorder="1">
      <alignment vertical="center"/>
    </xf>
    <xf numFmtId="49" fontId="25" fillId="0" borderId="37" xfId="2" applyNumberFormat="1" applyFont="1" applyFill="1" applyBorder="1" applyAlignment="1">
      <alignment horizontal="center" vertical="center"/>
    </xf>
    <xf numFmtId="49" fontId="23" fillId="0" borderId="37" xfId="2" applyNumberFormat="1" applyFont="1" applyFill="1" applyBorder="1" applyAlignment="1">
      <alignment horizontal="left" vertical="center"/>
    </xf>
    <xf numFmtId="0" fontId="23" fillId="0" borderId="0" xfId="2" applyFont="1" applyFill="1" applyBorder="1" applyAlignment="1">
      <alignment horizontal="center" vertical="center"/>
    </xf>
    <xf numFmtId="0" fontId="23" fillId="0" borderId="0" xfId="2" applyFont="1" applyFill="1" applyBorder="1" applyAlignment="1">
      <alignment horizontal="center" vertical="center" shrinkToFit="1"/>
    </xf>
    <xf numFmtId="49" fontId="25" fillId="0" borderId="0" xfId="2" applyNumberFormat="1" applyFont="1" applyFill="1" applyBorder="1" applyAlignment="1">
      <alignment horizontal="center" vertical="center"/>
    </xf>
    <xf numFmtId="0" fontId="23" fillId="0" borderId="0" xfId="2" applyFont="1" applyFill="1" applyBorder="1" applyAlignment="1">
      <alignment horizontal="right" vertical="center" shrinkToFit="1"/>
    </xf>
    <xf numFmtId="49" fontId="23" fillId="0" borderId="0" xfId="2" applyNumberFormat="1" applyFont="1" applyFill="1" applyBorder="1" applyAlignment="1">
      <alignment horizontal="center" vertical="center" wrapText="1"/>
    </xf>
    <xf numFmtId="49" fontId="15" fillId="0" borderId="0" xfId="2" applyNumberFormat="1" applyFont="1" applyFill="1" applyBorder="1" applyAlignment="1">
      <alignment horizontal="center" vertical="center"/>
    </xf>
    <xf numFmtId="49" fontId="23" fillId="0" borderId="0" xfId="2" applyNumberFormat="1" applyFont="1" applyFill="1" applyBorder="1" applyAlignment="1">
      <alignment horizontal="center" vertical="center"/>
    </xf>
    <xf numFmtId="0" fontId="4" fillId="0" borderId="0" xfId="2" applyFont="1" applyBorder="1" applyAlignment="1">
      <alignment horizontal="right" vertical="center"/>
    </xf>
    <xf numFmtId="0" fontId="4" fillId="0" borderId="0" xfId="2" applyFont="1" applyBorder="1" applyAlignment="1">
      <alignment horizontal="center" vertical="center"/>
    </xf>
    <xf numFmtId="0" fontId="5" fillId="0" borderId="0" xfId="2" applyFont="1" applyBorder="1" applyAlignment="1">
      <alignment horizontal="center" vertical="center"/>
    </xf>
    <xf numFmtId="0" fontId="5" fillId="0" borderId="0" xfId="3" quotePrefix="1" applyFont="1" applyFill="1" applyBorder="1" applyAlignment="1">
      <alignment horizontal="left" vertical="center"/>
    </xf>
    <xf numFmtId="49" fontId="5" fillId="0" borderId="0" xfId="2" applyNumberFormat="1" applyFont="1" applyFill="1" applyBorder="1" applyAlignment="1">
      <alignment vertical="center" wrapText="1"/>
    </xf>
    <xf numFmtId="49" fontId="16" fillId="0" borderId="0" xfId="2" applyNumberFormat="1" applyFont="1" applyFill="1" applyBorder="1" applyAlignment="1">
      <alignment vertical="center"/>
    </xf>
    <xf numFmtId="49" fontId="28" fillId="0" borderId="0" xfId="2" applyNumberFormat="1" applyFont="1" applyFill="1" applyBorder="1" applyAlignment="1">
      <alignment vertical="center" wrapText="1"/>
    </xf>
    <xf numFmtId="49" fontId="27" fillId="0" borderId="0" xfId="2" applyNumberFormat="1" applyFont="1" applyFill="1" applyBorder="1" applyAlignment="1">
      <alignment vertical="center" wrapText="1"/>
    </xf>
    <xf numFmtId="0" fontId="21" fillId="0" borderId="0" xfId="2" applyNumberFormat="1" applyFont="1" applyFill="1" applyBorder="1" applyAlignment="1">
      <alignment vertical="center"/>
    </xf>
    <xf numFmtId="0" fontId="5" fillId="0" borderId="0" xfId="2" applyNumberFormat="1" applyFont="1" applyFill="1" applyBorder="1" applyAlignment="1">
      <alignment vertical="center"/>
    </xf>
    <xf numFmtId="49" fontId="21" fillId="0" borderId="0" xfId="2" applyNumberFormat="1" applyFont="1" applyFill="1" applyBorder="1" applyAlignment="1">
      <alignment vertical="center" wrapText="1"/>
    </xf>
    <xf numFmtId="0" fontId="16" fillId="0" borderId="0" xfId="2" applyNumberFormat="1" applyFont="1" applyFill="1" applyBorder="1" applyAlignment="1">
      <alignment vertical="center"/>
    </xf>
    <xf numFmtId="49" fontId="27" fillId="0" borderId="0" xfId="2" applyNumberFormat="1" applyFont="1" applyFill="1" applyBorder="1" applyAlignment="1">
      <alignment vertical="center"/>
    </xf>
    <xf numFmtId="49" fontId="23" fillId="0" borderId="0" xfId="2" applyNumberFormat="1" applyFont="1" applyFill="1" applyBorder="1" applyAlignment="1">
      <alignment vertical="center"/>
    </xf>
    <xf numFmtId="0" fontId="15" fillId="0" borderId="0" xfId="2" applyFont="1" applyFill="1" applyBorder="1">
      <alignment vertical="center"/>
    </xf>
    <xf numFmtId="0" fontId="4" fillId="0" borderId="97" xfId="2" applyFont="1" applyFill="1" applyBorder="1" applyAlignment="1">
      <alignment vertical="center" wrapText="1"/>
    </xf>
    <xf numFmtId="0" fontId="4" fillId="0" borderId="98" xfId="2" applyFont="1" applyFill="1" applyBorder="1" applyAlignment="1">
      <alignment horizontal="right" vertical="center"/>
    </xf>
    <xf numFmtId="14" fontId="4" fillId="0" borderId="98" xfId="2" applyNumberFormat="1" applyFont="1" applyFill="1" applyBorder="1" applyAlignment="1">
      <alignment vertical="center"/>
    </xf>
    <xf numFmtId="14" fontId="5" fillId="0" borderId="98" xfId="2" applyNumberFormat="1" applyFont="1" applyFill="1" applyBorder="1" applyAlignment="1">
      <alignment vertical="center"/>
    </xf>
    <xf numFmtId="0" fontId="5" fillId="0" borderId="98" xfId="2" applyFont="1" applyFill="1" applyBorder="1" applyAlignment="1">
      <alignment vertical="center"/>
    </xf>
    <xf numFmtId="49" fontId="23" fillId="0" borderId="37" xfId="2" applyNumberFormat="1" applyFont="1" applyFill="1" applyBorder="1" applyAlignment="1">
      <alignment horizontal="center" vertical="center"/>
    </xf>
    <xf numFmtId="0" fontId="2" fillId="0" borderId="108" xfId="1" applyFont="1" applyBorder="1">
      <alignment vertical="center"/>
    </xf>
    <xf numFmtId="49" fontId="23" fillId="0" borderId="10" xfId="2" applyNumberFormat="1" applyFont="1" applyFill="1" applyBorder="1" applyAlignment="1">
      <alignment vertical="center"/>
    </xf>
    <xf numFmtId="0" fontId="23" fillId="0" borderId="0" xfId="2" applyFont="1" applyFill="1" applyBorder="1" applyAlignment="1">
      <alignment vertical="center" shrinkToFit="1"/>
    </xf>
    <xf numFmtId="49" fontId="23" fillId="0" borderId="109" xfId="2" applyNumberFormat="1" applyFont="1" applyFill="1" applyBorder="1" applyAlignment="1">
      <alignment horizontal="center" vertical="center"/>
    </xf>
    <xf numFmtId="0" fontId="5" fillId="0" borderId="0" xfId="3" quotePrefix="1" applyFont="1" applyFill="1" applyBorder="1" applyAlignment="1">
      <alignment horizontal="left" vertical="center"/>
    </xf>
    <xf numFmtId="49" fontId="15" fillId="11" borderId="33" xfId="2" applyNumberFormat="1" applyFont="1" applyFill="1" applyBorder="1" applyAlignment="1">
      <alignment vertical="center"/>
    </xf>
    <xf numFmtId="49" fontId="15" fillId="11" borderId="2" xfId="2" applyNumberFormat="1" applyFont="1" applyFill="1" applyBorder="1" applyAlignment="1">
      <alignment vertical="center"/>
    </xf>
    <xf numFmtId="49" fontId="15" fillId="11" borderId="34" xfId="2" applyNumberFormat="1" applyFont="1" applyFill="1" applyBorder="1" applyAlignment="1">
      <alignment vertical="center"/>
    </xf>
    <xf numFmtId="49" fontId="15" fillId="11" borderId="36" xfId="2" applyNumberFormat="1" applyFont="1" applyFill="1" applyBorder="1" applyAlignment="1">
      <alignment vertical="center"/>
    </xf>
    <xf numFmtId="49" fontId="15" fillId="11" borderId="0" xfId="2" applyNumberFormat="1" applyFont="1" applyFill="1" applyBorder="1" applyAlignment="1">
      <alignment vertical="center"/>
    </xf>
    <xf numFmtId="49" fontId="5" fillId="11" borderId="37" xfId="2" applyNumberFormat="1" applyFont="1" applyFill="1" applyBorder="1" applyAlignment="1">
      <alignment vertical="center"/>
    </xf>
    <xf numFmtId="0" fontId="2" fillId="11" borderId="0" xfId="1" applyFont="1" applyFill="1" applyBorder="1">
      <alignment vertical="center"/>
    </xf>
    <xf numFmtId="49" fontId="5" fillId="11" borderId="0" xfId="2" applyNumberFormat="1" applyFont="1" applyFill="1" applyBorder="1" applyAlignment="1">
      <alignment vertical="center"/>
    </xf>
    <xf numFmtId="0" fontId="5" fillId="0" borderId="0" xfId="3" quotePrefix="1" applyFont="1" applyFill="1" applyBorder="1" applyAlignment="1">
      <alignment horizontal="left" vertical="center"/>
    </xf>
    <xf numFmtId="0" fontId="2" fillId="0" borderId="34" xfId="1" applyFont="1" applyFill="1" applyBorder="1">
      <alignment vertical="center"/>
    </xf>
    <xf numFmtId="0" fontId="2" fillId="0" borderId="0" xfId="1" applyFont="1" applyAlignment="1">
      <alignment vertical="center"/>
    </xf>
    <xf numFmtId="49" fontId="23" fillId="0" borderId="40" xfId="2" applyNumberFormat="1" applyFont="1" applyFill="1" applyBorder="1" applyAlignment="1">
      <alignment horizontal="center" vertical="center" wrapText="1"/>
    </xf>
    <xf numFmtId="49" fontId="23" fillId="0" borderId="0" xfId="2" applyNumberFormat="1" applyFont="1" applyFill="1" applyBorder="1" applyAlignment="1">
      <alignment horizontal="center" vertical="center" wrapText="1"/>
    </xf>
    <xf numFmtId="49" fontId="23" fillId="0" borderId="40" xfId="2" applyNumberFormat="1" applyFont="1" applyFill="1" applyBorder="1" applyAlignment="1">
      <alignment vertical="center" wrapText="1"/>
    </xf>
    <xf numFmtId="0" fontId="2" fillId="0" borderId="19" xfId="1" applyFont="1" applyFill="1" applyBorder="1">
      <alignment vertical="center"/>
    </xf>
    <xf numFmtId="0" fontId="25" fillId="0" borderId="40" xfId="2" applyNumberFormat="1" applyFont="1" applyFill="1" applyBorder="1" applyAlignment="1">
      <alignment horizontal="center" vertical="center"/>
    </xf>
    <xf numFmtId="49" fontId="23" fillId="0" borderId="40" xfId="2" applyNumberFormat="1" applyFont="1" applyFill="1" applyBorder="1" applyAlignment="1">
      <alignment horizontal="center"/>
    </xf>
    <xf numFmtId="0" fontId="23" fillId="0" borderId="40" xfId="2" applyNumberFormat="1" applyFont="1" applyFill="1" applyBorder="1" applyAlignment="1">
      <alignment horizontal="center"/>
    </xf>
    <xf numFmtId="0" fontId="23" fillId="0" borderId="42" xfId="2" applyFont="1" applyFill="1" applyBorder="1">
      <alignment vertical="center"/>
    </xf>
    <xf numFmtId="0" fontId="5" fillId="0" borderId="0" xfId="3" quotePrefix="1" applyFont="1" applyFill="1" applyBorder="1" applyAlignment="1">
      <alignment horizontal="left" vertical="center"/>
    </xf>
    <xf numFmtId="0" fontId="4" fillId="0" borderId="0" xfId="2" applyFont="1" applyBorder="1" applyAlignment="1">
      <alignment vertical="top" wrapText="1"/>
    </xf>
    <xf numFmtId="0" fontId="17" fillId="0" borderId="0" xfId="3" quotePrefix="1" applyFont="1" applyFill="1" applyAlignment="1"/>
    <xf numFmtId="0" fontId="17" fillId="0" borderId="5" xfId="3" quotePrefix="1" applyFont="1" applyFill="1" applyBorder="1" applyAlignment="1"/>
    <xf numFmtId="0" fontId="4" fillId="0" borderId="0" xfId="2" applyFont="1" applyAlignment="1">
      <alignment horizontal="left" vertical="center"/>
    </xf>
    <xf numFmtId="0" fontId="26" fillId="0" borderId="0" xfId="2" applyFont="1" applyAlignment="1">
      <alignment horizontal="left" vertical="top"/>
    </xf>
    <xf numFmtId="0" fontId="5" fillId="10" borderId="0" xfId="3" quotePrefix="1" applyFont="1" applyFill="1" applyAlignment="1">
      <alignment horizontal="left" vertical="center" wrapText="1"/>
    </xf>
    <xf numFmtId="0" fontId="5" fillId="10" borderId="0" xfId="3" quotePrefix="1" applyFont="1" applyFill="1" applyAlignment="1">
      <alignment horizontal="left" vertical="center"/>
    </xf>
    <xf numFmtId="0" fontId="2" fillId="0" borderId="0" xfId="2" applyFont="1" applyBorder="1" applyAlignment="1">
      <alignment horizontal="left" vertical="center" wrapText="1"/>
    </xf>
    <xf numFmtId="0" fontId="4" fillId="0" borderId="0" xfId="2" applyFont="1" applyBorder="1" applyAlignment="1">
      <alignment horizontal="left" vertical="center"/>
    </xf>
    <xf numFmtId="0" fontId="4" fillId="0" borderId="19" xfId="2" applyFont="1" applyBorder="1" applyAlignment="1">
      <alignment horizontal="left" vertical="center"/>
    </xf>
    <xf numFmtId="14" fontId="4" fillId="3" borderId="1" xfId="2" applyNumberFormat="1" applyFont="1" applyFill="1" applyBorder="1" applyAlignment="1">
      <alignment horizontal="left" vertical="center"/>
    </xf>
    <xf numFmtId="14" fontId="4" fillId="3" borderId="2" xfId="2" applyNumberFormat="1" applyFont="1" applyFill="1" applyBorder="1" applyAlignment="1">
      <alignment horizontal="left" vertical="center"/>
    </xf>
    <xf numFmtId="14" fontId="4" fillId="3" borderId="3" xfId="2" applyNumberFormat="1" applyFont="1" applyFill="1" applyBorder="1" applyAlignment="1">
      <alignment horizontal="left" vertical="center"/>
    </xf>
    <xf numFmtId="14" fontId="4" fillId="3" borderId="4" xfId="2" applyNumberFormat="1" applyFont="1" applyFill="1" applyBorder="1" applyAlignment="1">
      <alignment horizontal="left" vertical="center"/>
    </xf>
    <xf numFmtId="14" fontId="4" fillId="3" borderId="5" xfId="2" applyNumberFormat="1" applyFont="1" applyFill="1" applyBorder="1" applyAlignment="1">
      <alignment horizontal="left" vertical="center"/>
    </xf>
    <xf numFmtId="14" fontId="4" fillId="3" borderId="6" xfId="2" applyNumberFormat="1" applyFont="1" applyFill="1" applyBorder="1" applyAlignment="1">
      <alignment horizontal="left" vertical="center"/>
    </xf>
    <xf numFmtId="0" fontId="36" fillId="0" borderId="13" xfId="2" applyFont="1" applyBorder="1" applyAlignment="1">
      <alignment horizontal="left" vertical="center"/>
    </xf>
    <xf numFmtId="0" fontId="36" fillId="0" borderId="0" xfId="2" applyFont="1" applyBorder="1" applyAlignment="1">
      <alignment horizontal="left" vertical="center"/>
    </xf>
    <xf numFmtId="0" fontId="36" fillId="0" borderId="85" xfId="2" applyFont="1" applyBorder="1" applyAlignment="1">
      <alignment horizontal="center" vertical="center"/>
    </xf>
    <xf numFmtId="0" fontId="26" fillId="9" borderId="11" xfId="2" applyFont="1" applyFill="1" applyBorder="1" applyAlignment="1">
      <alignment horizontal="center" vertical="center" shrinkToFit="1"/>
    </xf>
    <xf numFmtId="0" fontId="26" fillId="9" borderId="84" xfId="2" applyFont="1" applyFill="1" applyBorder="1" applyAlignment="1">
      <alignment horizontal="center" vertical="center" shrinkToFit="1"/>
    </xf>
    <xf numFmtId="0" fontId="26" fillId="9" borderId="12" xfId="2" applyFont="1" applyFill="1" applyBorder="1" applyAlignment="1">
      <alignment horizontal="center" vertical="center" shrinkToFit="1"/>
    </xf>
    <xf numFmtId="0" fontId="36" fillId="0" borderId="0" xfId="2" applyFont="1" applyBorder="1" applyAlignment="1">
      <alignment horizontal="center" vertical="center"/>
    </xf>
    <xf numFmtId="0" fontId="2" fillId="3" borderId="1" xfId="2" applyFont="1" applyFill="1" applyBorder="1" applyAlignment="1">
      <alignment horizontal="left" vertical="center" shrinkToFit="1"/>
    </xf>
    <xf numFmtId="0" fontId="4" fillId="3" borderId="2" xfId="2" applyFont="1" applyFill="1" applyBorder="1" applyAlignment="1">
      <alignment horizontal="left" vertical="center" shrinkToFit="1"/>
    </xf>
    <xf numFmtId="0" fontId="4" fillId="3" borderId="3" xfId="2" applyFont="1" applyFill="1" applyBorder="1" applyAlignment="1">
      <alignment horizontal="left" vertical="center" shrinkToFit="1"/>
    </xf>
    <xf numFmtId="0" fontId="4" fillId="3" borderId="4" xfId="2" applyFont="1" applyFill="1" applyBorder="1" applyAlignment="1">
      <alignment horizontal="left" vertical="center" shrinkToFit="1"/>
    </xf>
    <xf numFmtId="0" fontId="4" fillId="3" borderId="5" xfId="2" applyFont="1" applyFill="1" applyBorder="1" applyAlignment="1">
      <alignment horizontal="left" vertical="center" shrinkToFit="1"/>
    </xf>
    <xf numFmtId="0" fontId="4" fillId="3" borderId="6" xfId="2" applyFont="1" applyFill="1" applyBorder="1" applyAlignment="1">
      <alignment horizontal="left" vertical="center" shrinkToFit="1"/>
    </xf>
    <xf numFmtId="0" fontId="4" fillId="0" borderId="0" xfId="2" applyFont="1" applyAlignment="1">
      <alignment horizontal="left" vertical="center"/>
    </xf>
    <xf numFmtId="0" fontId="4" fillId="3" borderId="1" xfId="2" applyFont="1" applyFill="1" applyBorder="1" applyAlignment="1">
      <alignment horizontal="left" vertical="center" shrinkToFit="1"/>
    </xf>
    <xf numFmtId="49" fontId="2" fillId="3" borderId="1" xfId="2" applyNumberFormat="1" applyFont="1" applyFill="1" applyBorder="1" applyAlignment="1">
      <alignment horizontal="left" vertical="center"/>
    </xf>
    <xf numFmtId="49" fontId="4" fillId="3" borderId="2" xfId="2" applyNumberFormat="1" applyFont="1" applyFill="1" applyBorder="1" applyAlignment="1">
      <alignment horizontal="left" vertical="center"/>
    </xf>
    <xf numFmtId="49" fontId="4" fillId="3" borderId="3" xfId="2" applyNumberFormat="1" applyFont="1" applyFill="1" applyBorder="1" applyAlignment="1">
      <alignment horizontal="left" vertical="center"/>
    </xf>
    <xf numFmtId="49" fontId="4" fillId="3" borderId="4" xfId="2" applyNumberFormat="1" applyFont="1" applyFill="1" applyBorder="1" applyAlignment="1">
      <alignment horizontal="left" vertical="center"/>
    </xf>
    <xf numFmtId="49" fontId="4" fillId="3" borderId="5" xfId="2" applyNumberFormat="1" applyFont="1" applyFill="1" applyBorder="1" applyAlignment="1">
      <alignment horizontal="left" vertical="center"/>
    </xf>
    <xf numFmtId="49" fontId="4" fillId="3" borderId="6" xfId="2" applyNumberFormat="1" applyFont="1" applyFill="1" applyBorder="1" applyAlignment="1">
      <alignment horizontal="left" vertical="center"/>
    </xf>
    <xf numFmtId="0" fontId="2" fillId="0" borderId="0" xfId="2" applyFont="1" applyAlignment="1">
      <alignment horizontal="left" vertical="center" wrapText="1"/>
    </xf>
    <xf numFmtId="0" fontId="2" fillId="3" borderId="1" xfId="2" applyFont="1" applyFill="1" applyBorder="1" applyAlignment="1">
      <alignment horizontal="left" vertical="center"/>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3" borderId="5" xfId="2" applyFont="1" applyFill="1" applyBorder="1" applyAlignment="1">
      <alignment horizontal="left" vertical="center"/>
    </xf>
    <xf numFmtId="0" fontId="4" fillId="3" borderId="6" xfId="2" applyFont="1" applyFill="1" applyBorder="1" applyAlignment="1">
      <alignment horizontal="left" vertical="center"/>
    </xf>
    <xf numFmtId="0" fontId="4" fillId="3" borderId="1" xfId="2" applyFont="1" applyFill="1" applyBorder="1" applyAlignment="1">
      <alignment horizontal="left" vertical="center"/>
    </xf>
    <xf numFmtId="0" fontId="19" fillId="0" borderId="1" xfId="2" applyFont="1" applyBorder="1" applyAlignment="1">
      <alignment horizontal="center" vertical="center" wrapText="1"/>
    </xf>
    <xf numFmtId="0" fontId="19" fillId="0" borderId="2" xfId="2" applyFont="1" applyBorder="1" applyAlignment="1">
      <alignment horizontal="center" vertical="center"/>
    </xf>
    <xf numFmtId="0" fontId="19" fillId="0" borderId="13" xfId="2" applyFont="1" applyBorder="1" applyAlignment="1">
      <alignment horizontal="center" vertical="center" wrapText="1"/>
    </xf>
    <xf numFmtId="0" fontId="19" fillId="0" borderId="0" xfId="2" applyFont="1" applyBorder="1" applyAlignment="1">
      <alignment horizontal="center" vertical="center"/>
    </xf>
    <xf numFmtId="0" fontId="19" fillId="0" borderId="13" xfId="2" applyFont="1" applyBorder="1" applyAlignment="1">
      <alignment horizontal="center" vertical="center"/>
    </xf>
    <xf numFmtId="0" fontId="19" fillId="0" borderId="4" xfId="2" applyFont="1" applyBorder="1" applyAlignment="1">
      <alignment horizontal="center" vertical="center"/>
    </xf>
    <xf numFmtId="0" fontId="19" fillId="0" borderId="5" xfId="2" applyFont="1" applyBorder="1" applyAlignment="1">
      <alignment horizontal="center" vertical="center"/>
    </xf>
    <xf numFmtId="0" fontId="19" fillId="0" borderId="87" xfId="2" applyFont="1" applyFill="1" applyBorder="1" applyAlignment="1">
      <alignment horizontal="left" vertical="center" wrapText="1"/>
    </xf>
    <xf numFmtId="0" fontId="19" fillId="0" borderId="2" xfId="2" applyFont="1" applyFill="1" applyBorder="1" applyAlignment="1">
      <alignment horizontal="left" vertical="center" wrapText="1"/>
    </xf>
    <xf numFmtId="0" fontId="19" fillId="0" borderId="3" xfId="2" applyFont="1" applyFill="1" applyBorder="1" applyAlignment="1">
      <alignment horizontal="left" vertical="center" wrapText="1"/>
    </xf>
    <xf numFmtId="0" fontId="19" fillId="0" borderId="86" xfId="2" applyFont="1" applyFill="1" applyBorder="1" applyAlignment="1">
      <alignment horizontal="left" vertical="center" wrapText="1"/>
    </xf>
    <xf numFmtId="0" fontId="19" fillId="0" borderId="0" xfId="2" applyFont="1" applyFill="1" applyBorder="1" applyAlignment="1">
      <alignment horizontal="left" vertical="center" wrapText="1"/>
    </xf>
    <xf numFmtId="0" fontId="19" fillId="0" borderId="19" xfId="2" applyFont="1" applyFill="1" applyBorder="1" applyAlignment="1">
      <alignment horizontal="left" vertical="center" wrapText="1"/>
    </xf>
    <xf numFmtId="0" fontId="19" fillId="0" borderId="88" xfId="2" applyFont="1" applyFill="1" applyBorder="1" applyAlignment="1">
      <alignment horizontal="left" vertical="center" wrapText="1"/>
    </xf>
    <xf numFmtId="0" fontId="19" fillId="0" borderId="5" xfId="2" applyFont="1" applyFill="1" applyBorder="1" applyAlignment="1">
      <alignment horizontal="left" vertical="center" wrapText="1"/>
    </xf>
    <xf numFmtId="0" fontId="19" fillId="0" borderId="6" xfId="2" applyFont="1" applyFill="1" applyBorder="1" applyAlignment="1">
      <alignment horizontal="left" vertical="center" wrapText="1"/>
    </xf>
    <xf numFmtId="0" fontId="4" fillId="3" borderId="13" xfId="2" applyFont="1" applyFill="1" applyBorder="1" applyAlignment="1">
      <alignment horizontal="left" vertical="center"/>
    </xf>
    <xf numFmtId="0" fontId="4" fillId="3" borderId="0" xfId="2" applyFont="1" applyFill="1" applyBorder="1" applyAlignment="1">
      <alignment horizontal="left" vertical="center"/>
    </xf>
    <xf numFmtId="0" fontId="4" fillId="3" borderId="19" xfId="2" applyFont="1" applyFill="1" applyBorder="1" applyAlignment="1">
      <alignment horizontal="left" vertical="center"/>
    </xf>
    <xf numFmtId="0" fontId="4" fillId="0" borderId="0" xfId="2" applyFont="1" applyAlignment="1">
      <alignment horizontal="left" vertical="center" wrapText="1"/>
    </xf>
    <xf numFmtId="0" fontId="4" fillId="0" borderId="0" xfId="2" applyFont="1" applyFill="1" applyBorder="1" applyAlignment="1">
      <alignment horizontal="left" vertical="center" wrapText="1"/>
    </xf>
    <xf numFmtId="0" fontId="4" fillId="0" borderId="0" xfId="2" applyFont="1" applyFill="1" applyBorder="1" applyAlignment="1">
      <alignment horizontal="left" vertical="center"/>
    </xf>
    <xf numFmtId="181" fontId="4" fillId="0" borderId="0" xfId="2" applyNumberFormat="1" applyFont="1" applyFill="1" applyBorder="1" applyAlignment="1">
      <alignment horizontal="left" vertical="center"/>
    </xf>
    <xf numFmtId="0" fontId="41" fillId="0" borderId="13" xfId="2" applyFont="1" applyBorder="1" applyAlignment="1">
      <alignment horizontal="center"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13" xfId="2" applyFont="1" applyBorder="1" applyAlignment="1">
      <alignment horizontal="center" vertical="center"/>
    </xf>
    <xf numFmtId="0" fontId="4" fillId="0" borderId="19" xfId="2" applyFont="1" applyBorder="1" applyAlignment="1">
      <alignment horizontal="center" vertical="center"/>
    </xf>
    <xf numFmtId="0" fontId="4" fillId="0" borderId="4" xfId="2" applyFont="1" applyBorder="1" applyAlignment="1">
      <alignment horizontal="center" vertical="center"/>
    </xf>
    <xf numFmtId="0" fontId="4" fillId="0" borderId="6" xfId="2" applyFont="1" applyBorder="1" applyAlignment="1">
      <alignment horizontal="center" vertical="center"/>
    </xf>
    <xf numFmtId="0" fontId="2" fillId="0" borderId="1" xfId="2" applyFont="1" applyBorder="1" applyAlignment="1">
      <alignment horizontal="left" vertical="top"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13" xfId="2" applyFont="1" applyBorder="1" applyAlignment="1">
      <alignment horizontal="left" vertical="top" wrapText="1"/>
    </xf>
    <xf numFmtId="0" fontId="4" fillId="0" borderId="0" xfId="2" applyFont="1" applyBorder="1" applyAlignment="1">
      <alignment horizontal="left" vertical="top" wrapText="1"/>
    </xf>
    <xf numFmtId="0" fontId="4" fillId="0" borderId="19" xfId="2" applyFont="1" applyBorder="1" applyAlignment="1">
      <alignment horizontal="left" vertical="top" wrapText="1"/>
    </xf>
    <xf numFmtId="0" fontId="4" fillId="0" borderId="4" xfId="2" applyFont="1" applyBorder="1" applyAlignment="1">
      <alignment horizontal="left" vertical="top" wrapText="1"/>
    </xf>
    <xf numFmtId="0" fontId="4" fillId="0" borderId="5" xfId="2" applyFont="1" applyBorder="1" applyAlignment="1">
      <alignment horizontal="left" vertical="top" wrapText="1"/>
    </xf>
    <xf numFmtId="0" fontId="4" fillId="0" borderId="6" xfId="2" applyFont="1" applyBorder="1" applyAlignment="1">
      <alignment horizontal="left" vertical="top" wrapText="1"/>
    </xf>
    <xf numFmtId="0" fontId="2" fillId="0" borderId="1" xfId="2" applyFont="1" applyBorder="1" applyAlignment="1">
      <alignment horizontal="center" vertical="center"/>
    </xf>
    <xf numFmtId="0" fontId="21" fillId="0" borderId="0" xfId="2" applyFont="1" applyBorder="1" applyAlignment="1">
      <alignment horizontal="center" vertical="center" wrapText="1"/>
    </xf>
    <xf numFmtId="0" fontId="21" fillId="0" borderId="0" xfId="2" applyFont="1" applyBorder="1" applyAlignment="1">
      <alignment horizontal="center" vertical="center"/>
    </xf>
    <xf numFmtId="0" fontId="21" fillId="0" borderId="0" xfId="2" applyFont="1" applyBorder="1" applyAlignment="1">
      <alignment horizontal="left" vertical="center" wrapText="1"/>
    </xf>
    <xf numFmtId="14" fontId="4" fillId="0" borderId="1" xfId="2" applyNumberFormat="1" applyFont="1" applyFill="1" applyBorder="1" applyAlignment="1">
      <alignment horizontal="left" vertical="center"/>
    </xf>
    <xf numFmtId="14" fontId="4" fillId="0" borderId="2" xfId="2" applyNumberFormat="1" applyFont="1" applyFill="1" applyBorder="1" applyAlignment="1">
      <alignment horizontal="left" vertical="center"/>
    </xf>
    <xf numFmtId="14" fontId="4" fillId="0" borderId="3" xfId="2" applyNumberFormat="1" applyFont="1" applyFill="1" applyBorder="1" applyAlignment="1">
      <alignment horizontal="left" vertical="center"/>
    </xf>
    <xf numFmtId="14" fontId="4" fillId="0" borderId="4" xfId="2" applyNumberFormat="1" applyFont="1" applyFill="1" applyBorder="1" applyAlignment="1">
      <alignment horizontal="left" vertical="center"/>
    </xf>
    <xf numFmtId="14" fontId="4" fillId="0" borderId="5" xfId="2" applyNumberFormat="1" applyFont="1" applyFill="1" applyBorder="1" applyAlignment="1">
      <alignment horizontal="left" vertical="center"/>
    </xf>
    <xf numFmtId="14" fontId="4" fillId="0" borderId="6" xfId="2" applyNumberFormat="1" applyFont="1" applyFill="1" applyBorder="1" applyAlignment="1">
      <alignment horizontal="left" vertical="center"/>
    </xf>
    <xf numFmtId="0" fontId="4" fillId="0" borderId="85" xfId="2" applyFont="1" applyBorder="1" applyAlignment="1">
      <alignment horizontal="center" vertical="center"/>
    </xf>
    <xf numFmtId="14" fontId="4" fillId="0" borderId="1" xfId="2" applyNumberFormat="1" applyFont="1" applyFill="1" applyBorder="1" applyAlignment="1">
      <alignment horizontal="left" vertical="center" shrinkToFit="1"/>
    </xf>
    <xf numFmtId="14" fontId="4" fillId="0" borderId="2" xfId="2" applyNumberFormat="1" applyFont="1" applyFill="1" applyBorder="1" applyAlignment="1">
      <alignment horizontal="left" vertical="center" shrinkToFit="1"/>
    </xf>
    <xf numFmtId="14" fontId="4" fillId="0" borderId="3" xfId="2" applyNumberFormat="1" applyFont="1" applyFill="1" applyBorder="1" applyAlignment="1">
      <alignment horizontal="left" vertical="center" shrinkToFit="1"/>
    </xf>
    <xf numFmtId="14" fontId="4" fillId="0" borderId="4" xfId="2" applyNumberFormat="1" applyFont="1" applyFill="1" applyBorder="1" applyAlignment="1">
      <alignment horizontal="left" vertical="center" shrinkToFit="1"/>
    </xf>
    <xf numFmtId="14" fontId="4" fillId="0" borderId="5" xfId="2" applyNumberFormat="1" applyFont="1" applyFill="1" applyBorder="1" applyAlignment="1">
      <alignment horizontal="left" vertical="center" shrinkToFit="1"/>
    </xf>
    <xf numFmtId="14" fontId="4" fillId="0" borderId="6" xfId="2" applyNumberFormat="1" applyFont="1" applyFill="1" applyBorder="1" applyAlignment="1">
      <alignment horizontal="left" vertical="center" shrinkToFit="1"/>
    </xf>
    <xf numFmtId="0" fontId="4" fillId="3" borderId="1" xfId="2" applyNumberFormat="1" applyFont="1" applyFill="1" applyBorder="1" applyAlignment="1">
      <alignment horizontal="center" vertical="center"/>
    </xf>
    <xf numFmtId="0" fontId="4" fillId="3" borderId="89" xfId="2" applyNumberFormat="1" applyFont="1" applyFill="1" applyBorder="1" applyAlignment="1">
      <alignment horizontal="center" vertical="center"/>
    </xf>
    <xf numFmtId="0" fontId="4" fillId="3" borderId="4" xfId="2" applyNumberFormat="1" applyFont="1" applyFill="1" applyBorder="1" applyAlignment="1">
      <alignment horizontal="center" vertical="center"/>
    </xf>
    <xf numFmtId="0" fontId="4" fillId="3" borderId="90" xfId="2" applyNumberFormat="1" applyFont="1" applyFill="1" applyBorder="1" applyAlignment="1">
      <alignment horizontal="center" vertical="center"/>
    </xf>
    <xf numFmtId="0" fontId="4" fillId="3" borderId="87" xfId="2" applyNumberFormat="1" applyFont="1" applyFill="1" applyBorder="1" applyAlignment="1">
      <alignment horizontal="center" vertical="center"/>
    </xf>
    <xf numFmtId="0" fontId="4" fillId="3" borderId="88" xfId="2" applyNumberFormat="1" applyFont="1" applyFill="1" applyBorder="1" applyAlignment="1">
      <alignment horizontal="center" vertical="center"/>
    </xf>
    <xf numFmtId="0" fontId="4" fillId="3" borderId="3" xfId="2" applyNumberFormat="1" applyFont="1" applyFill="1" applyBorder="1" applyAlignment="1">
      <alignment horizontal="center" vertical="center"/>
    </xf>
    <xf numFmtId="0" fontId="4" fillId="3" borderId="6" xfId="2" applyNumberFormat="1" applyFont="1" applyFill="1" applyBorder="1" applyAlignment="1">
      <alignment horizontal="center" vertical="center"/>
    </xf>
    <xf numFmtId="0" fontId="4" fillId="0" borderId="1" xfId="2" applyFont="1" applyFill="1" applyBorder="1" applyAlignment="1">
      <alignment horizontal="left" vertical="center" shrinkToFit="1"/>
    </xf>
    <xf numFmtId="0" fontId="4" fillId="0" borderId="2" xfId="2" applyFont="1" applyFill="1" applyBorder="1" applyAlignment="1">
      <alignment horizontal="left" vertical="center" shrinkToFit="1"/>
    </xf>
    <xf numFmtId="0" fontId="4" fillId="0" borderId="3" xfId="2" applyFont="1" applyFill="1" applyBorder="1" applyAlignment="1">
      <alignment horizontal="left" vertical="center" shrinkToFit="1"/>
    </xf>
    <xf numFmtId="0" fontId="4" fillId="0" borderId="4" xfId="2" applyFont="1" applyFill="1" applyBorder="1" applyAlignment="1">
      <alignment horizontal="left" vertical="center" shrinkToFit="1"/>
    </xf>
    <xf numFmtId="0" fontId="4" fillId="0" borderId="5" xfId="2" applyFont="1" applyFill="1" applyBorder="1" applyAlignment="1">
      <alignment horizontal="left" vertical="center" shrinkToFit="1"/>
    </xf>
    <xf numFmtId="0" fontId="4" fillId="0" borderId="6" xfId="2" applyFont="1" applyFill="1" applyBorder="1" applyAlignment="1">
      <alignment horizontal="left" vertical="center" shrinkToFit="1"/>
    </xf>
    <xf numFmtId="0" fontId="36" fillId="7" borderId="1" xfId="2" applyFont="1" applyFill="1" applyBorder="1" applyAlignment="1">
      <alignment horizontal="center" vertical="center" textRotation="255"/>
    </xf>
    <xf numFmtId="0" fontId="36" fillId="7" borderId="13" xfId="2" applyFont="1" applyFill="1" applyBorder="1" applyAlignment="1">
      <alignment horizontal="center" vertical="center" textRotation="255"/>
    </xf>
    <xf numFmtId="0" fontId="5" fillId="0" borderId="0" xfId="2" applyFont="1" applyBorder="1" applyAlignment="1">
      <alignment horizontal="center" vertical="center"/>
    </xf>
    <xf numFmtId="0" fontId="2" fillId="0" borderId="91" xfId="2" applyFont="1" applyBorder="1" applyAlignment="1">
      <alignment vertical="center" wrapText="1"/>
    </xf>
    <xf numFmtId="0" fontId="4" fillId="0" borderId="91" xfId="2" applyFont="1" applyBorder="1" applyAlignment="1">
      <alignment vertical="center" wrapText="1"/>
    </xf>
    <xf numFmtId="0" fontId="2" fillId="0" borderId="91" xfId="2" applyFont="1" applyBorder="1" applyAlignment="1">
      <alignment horizontal="center" vertical="center"/>
    </xf>
    <xf numFmtId="0" fontId="4" fillId="0" borderId="91" xfId="2" applyFont="1" applyBorder="1" applyAlignment="1">
      <alignment horizontal="center" vertical="center"/>
    </xf>
    <xf numFmtId="0" fontId="4" fillId="0" borderId="1"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3" xfId="2" applyFont="1" applyFill="1" applyBorder="1" applyAlignment="1">
      <alignment horizontal="center" vertical="center"/>
    </xf>
    <xf numFmtId="0" fontId="4" fillId="0" borderId="4" xfId="2" applyFont="1" applyFill="1" applyBorder="1" applyAlignment="1">
      <alignment horizontal="center" vertical="center"/>
    </xf>
    <xf numFmtId="0" fontId="4" fillId="0" borderId="5" xfId="2" applyFont="1" applyFill="1" applyBorder="1" applyAlignment="1">
      <alignment horizontal="center" vertical="center"/>
    </xf>
    <xf numFmtId="0" fontId="4" fillId="0" borderId="6" xfId="2" applyFont="1" applyFill="1" applyBorder="1" applyAlignment="1">
      <alignment horizontal="center" vertical="center"/>
    </xf>
    <xf numFmtId="0" fontId="36" fillId="0" borderId="0" xfId="2" applyFont="1" applyBorder="1" applyAlignment="1">
      <alignment vertical="center"/>
    </xf>
    <xf numFmtId="0" fontId="4" fillId="0" borderId="1" xfId="2" applyNumberFormat="1" applyFont="1" applyFill="1" applyBorder="1" applyAlignment="1">
      <alignment horizontal="left" vertical="center"/>
    </xf>
    <xf numFmtId="0" fontId="4" fillId="0" borderId="2" xfId="2" applyNumberFormat="1" applyFont="1" applyFill="1" applyBorder="1" applyAlignment="1">
      <alignment horizontal="left" vertical="center"/>
    </xf>
    <xf numFmtId="0" fontId="4" fillId="0" borderId="3" xfId="2" applyNumberFormat="1" applyFont="1" applyFill="1" applyBorder="1" applyAlignment="1">
      <alignment horizontal="left" vertical="center"/>
    </xf>
    <xf numFmtId="0" fontId="4" fillId="0" borderId="4" xfId="2" applyNumberFormat="1" applyFont="1" applyFill="1" applyBorder="1" applyAlignment="1">
      <alignment horizontal="left" vertical="center"/>
    </xf>
    <xf numFmtId="0" fontId="4" fillId="0" borderId="5" xfId="2" applyNumberFormat="1" applyFont="1" applyFill="1" applyBorder="1" applyAlignment="1">
      <alignment horizontal="left" vertical="center"/>
    </xf>
    <xf numFmtId="0" fontId="4" fillId="0" borderId="6" xfId="2" applyNumberFormat="1" applyFont="1" applyFill="1" applyBorder="1" applyAlignment="1">
      <alignment horizontal="left" vertical="center"/>
    </xf>
    <xf numFmtId="14" fontId="4" fillId="0" borderId="13" xfId="2" applyNumberFormat="1" applyFont="1" applyFill="1" applyBorder="1" applyAlignment="1">
      <alignment horizontal="left" vertical="center"/>
    </xf>
    <xf numFmtId="14" fontId="4" fillId="0" borderId="0" xfId="2" applyNumberFormat="1" applyFont="1" applyFill="1" applyBorder="1" applyAlignment="1">
      <alignment horizontal="left" vertical="center"/>
    </xf>
    <xf numFmtId="14" fontId="4" fillId="0" borderId="19" xfId="2" applyNumberFormat="1" applyFont="1" applyFill="1" applyBorder="1" applyAlignment="1">
      <alignment horizontal="left" vertical="center"/>
    </xf>
    <xf numFmtId="179" fontId="4" fillId="0" borderId="1" xfId="2" applyNumberFormat="1" applyFont="1" applyBorder="1" applyAlignment="1">
      <alignment horizontal="left" vertical="center"/>
    </xf>
    <xf numFmtId="179" fontId="4" fillId="0" borderId="2" xfId="2" applyNumberFormat="1" applyFont="1" applyBorder="1" applyAlignment="1">
      <alignment horizontal="left" vertical="center"/>
    </xf>
    <xf numFmtId="179" fontId="4" fillId="0" borderId="3" xfId="2" applyNumberFormat="1" applyFont="1" applyBorder="1" applyAlignment="1">
      <alignment horizontal="left" vertical="center"/>
    </xf>
    <xf numFmtId="179" fontId="4" fillId="0" borderId="4" xfId="2" applyNumberFormat="1" applyFont="1" applyBorder="1" applyAlignment="1">
      <alignment horizontal="left" vertical="center"/>
    </xf>
    <xf numFmtId="179" fontId="4" fillId="0" borderId="5" xfId="2" applyNumberFormat="1" applyFont="1" applyBorder="1" applyAlignment="1">
      <alignment horizontal="left" vertical="center"/>
    </xf>
    <xf numFmtId="179" fontId="4" fillId="0" borderId="6" xfId="2" applyNumberFormat="1" applyFont="1" applyBorder="1" applyAlignment="1">
      <alignment horizontal="left" vertical="center"/>
    </xf>
    <xf numFmtId="0" fontId="4" fillId="3" borderId="2" xfId="2" applyNumberFormat="1" applyFont="1" applyFill="1" applyBorder="1" applyAlignment="1">
      <alignment horizontal="center" vertical="center"/>
    </xf>
    <xf numFmtId="0" fontId="4" fillId="3" borderId="5" xfId="2" applyNumberFormat="1" applyFont="1" applyFill="1" applyBorder="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4" fillId="0" borderId="4" xfId="2" applyFont="1" applyBorder="1" applyAlignment="1">
      <alignment horizontal="left" vertical="center"/>
    </xf>
    <xf numFmtId="0" fontId="4" fillId="0" borderId="5" xfId="2" applyFont="1" applyBorder="1" applyAlignment="1">
      <alignment horizontal="left" vertical="center"/>
    </xf>
    <xf numFmtId="0" fontId="4" fillId="0" borderId="6" xfId="2" applyFont="1" applyBorder="1" applyAlignment="1">
      <alignment horizontal="left" vertical="center"/>
    </xf>
    <xf numFmtId="0" fontId="4" fillId="0" borderId="0" xfId="2" applyFont="1" applyFill="1" applyBorder="1" applyAlignment="1">
      <alignment horizontal="center" vertical="center"/>
    </xf>
    <xf numFmtId="0" fontId="4" fillId="3" borderId="1" xfId="2" applyNumberFormat="1" applyFont="1" applyFill="1" applyBorder="1" applyAlignment="1">
      <alignment horizontal="center" vertical="center" shrinkToFit="1"/>
    </xf>
    <xf numFmtId="0" fontId="4" fillId="3" borderId="2" xfId="2" applyNumberFormat="1" applyFont="1" applyFill="1" applyBorder="1" applyAlignment="1">
      <alignment horizontal="center" vertical="center" shrinkToFit="1"/>
    </xf>
    <xf numFmtId="0" fontId="4" fillId="3" borderId="4" xfId="2" applyNumberFormat="1" applyFont="1" applyFill="1" applyBorder="1" applyAlignment="1">
      <alignment horizontal="center" vertical="center" shrinkToFit="1"/>
    </xf>
    <xf numFmtId="0" fontId="4" fillId="3" borderId="5" xfId="2" applyNumberFormat="1" applyFont="1" applyFill="1" applyBorder="1" applyAlignment="1">
      <alignment horizontal="center" vertical="center" shrinkToFit="1"/>
    </xf>
    <xf numFmtId="14" fontId="5" fillId="0" borderId="0" xfId="2" applyNumberFormat="1" applyFont="1" applyFill="1" applyBorder="1" applyAlignment="1">
      <alignment horizontal="center" vertical="center"/>
    </xf>
    <xf numFmtId="0" fontId="4" fillId="0" borderId="0" xfId="2" applyFont="1" applyBorder="1" applyAlignment="1">
      <alignment horizontal="left" vertical="center" wrapText="1"/>
    </xf>
    <xf numFmtId="0" fontId="4" fillId="3" borderId="13" xfId="2" applyNumberFormat="1" applyFont="1" applyFill="1" applyBorder="1" applyAlignment="1">
      <alignment horizontal="center" vertical="center"/>
    </xf>
    <xf numFmtId="0" fontId="4" fillId="3" borderId="0" xfId="2" applyNumberFormat="1" applyFont="1" applyFill="1" applyBorder="1" applyAlignment="1">
      <alignment horizontal="center" vertical="center"/>
    </xf>
    <xf numFmtId="0" fontId="4" fillId="3" borderId="19" xfId="2" applyNumberFormat="1" applyFont="1" applyFill="1" applyBorder="1" applyAlignment="1">
      <alignment horizontal="center" vertical="center"/>
    </xf>
    <xf numFmtId="0" fontId="4" fillId="0" borderId="13" xfId="2" applyNumberFormat="1" applyFont="1" applyFill="1" applyBorder="1" applyAlignment="1">
      <alignment horizontal="left" vertical="center"/>
    </xf>
    <xf numFmtId="0" fontId="4" fillId="0" borderId="0" xfId="2" applyNumberFormat="1" applyFont="1" applyFill="1" applyBorder="1" applyAlignment="1">
      <alignment horizontal="left" vertical="center"/>
    </xf>
    <xf numFmtId="0" fontId="4" fillId="0" borderId="19" xfId="2" applyNumberFormat="1" applyFont="1" applyFill="1" applyBorder="1" applyAlignment="1">
      <alignment horizontal="left" vertical="center"/>
    </xf>
    <xf numFmtId="0" fontId="4" fillId="0" borderId="91" xfId="2" applyFont="1" applyBorder="1" applyAlignment="1">
      <alignment vertical="center"/>
    </xf>
    <xf numFmtId="0" fontId="4" fillId="0" borderId="0" xfId="2" applyFont="1" applyBorder="1" applyAlignment="1">
      <alignment horizontal="center" vertical="center"/>
    </xf>
    <xf numFmtId="0" fontId="4" fillId="0" borderId="0" xfId="2" applyFont="1" applyBorder="1" applyAlignment="1">
      <alignment horizontal="right" vertical="center"/>
    </xf>
    <xf numFmtId="0" fontId="4" fillId="6" borderId="0" xfId="2" applyFont="1" applyFill="1" applyBorder="1" applyAlignment="1">
      <alignment horizontal="left" vertical="center"/>
    </xf>
    <xf numFmtId="0" fontId="4" fillId="8" borderId="1" xfId="2" applyNumberFormat="1" applyFont="1" applyFill="1" applyBorder="1" applyAlignment="1">
      <alignment horizontal="center" vertical="center"/>
    </xf>
    <xf numFmtId="0" fontId="4" fillId="8" borderId="2" xfId="2" applyNumberFormat="1" applyFont="1" applyFill="1" applyBorder="1" applyAlignment="1">
      <alignment horizontal="center" vertical="center"/>
    </xf>
    <xf numFmtId="0" fontId="4" fillId="8" borderId="3" xfId="2" applyNumberFormat="1" applyFont="1" applyFill="1" applyBorder="1" applyAlignment="1">
      <alignment horizontal="center" vertical="center"/>
    </xf>
    <xf numFmtId="0" fontId="4" fillId="8" borderId="13" xfId="2" applyNumberFormat="1" applyFont="1" applyFill="1" applyBorder="1" applyAlignment="1">
      <alignment horizontal="center" vertical="center"/>
    </xf>
    <xf numFmtId="0" fontId="4" fillId="8" borderId="0" xfId="2" applyNumberFormat="1" applyFont="1" applyFill="1" applyBorder="1" applyAlignment="1">
      <alignment horizontal="center" vertical="center"/>
    </xf>
    <xf numFmtId="0" fontId="4" fillId="8" borderId="19" xfId="2" applyNumberFormat="1" applyFont="1" applyFill="1" applyBorder="1" applyAlignment="1">
      <alignment horizontal="center" vertical="center"/>
    </xf>
    <xf numFmtId="0" fontId="4" fillId="3" borderId="0" xfId="2" applyFont="1" applyFill="1" applyBorder="1" applyAlignment="1">
      <alignment horizontal="left" vertical="center" wrapText="1"/>
    </xf>
    <xf numFmtId="0" fontId="4" fillId="3" borderId="19" xfId="2" applyFont="1" applyFill="1" applyBorder="1" applyAlignment="1">
      <alignment horizontal="left" vertical="center" wrapText="1"/>
    </xf>
    <xf numFmtId="0" fontId="4" fillId="3" borderId="13" xfId="2" applyFont="1" applyFill="1" applyBorder="1" applyAlignment="1">
      <alignment horizontal="left" vertical="center" wrapText="1"/>
    </xf>
    <xf numFmtId="14" fontId="5" fillId="0" borderId="0" xfId="2" applyNumberFormat="1" applyFont="1" applyBorder="1" applyAlignment="1">
      <alignment horizontal="center" vertical="center"/>
    </xf>
    <xf numFmtId="0" fontId="4" fillId="3" borderId="1" xfId="2" applyNumberFormat="1" applyFont="1" applyFill="1" applyBorder="1" applyAlignment="1">
      <alignment horizontal="left" vertical="center"/>
    </xf>
    <xf numFmtId="0" fontId="4" fillId="3" borderId="2" xfId="2" applyNumberFormat="1" applyFont="1" applyFill="1" applyBorder="1" applyAlignment="1">
      <alignment horizontal="left" vertical="center"/>
    </xf>
    <xf numFmtId="0" fontId="4" fillId="3" borderId="3" xfId="2" applyNumberFormat="1" applyFont="1" applyFill="1" applyBorder="1" applyAlignment="1">
      <alignment horizontal="left" vertical="center"/>
    </xf>
    <xf numFmtId="0" fontId="4" fillId="3" borderId="4" xfId="2" applyNumberFormat="1" applyFont="1" applyFill="1" applyBorder="1" applyAlignment="1">
      <alignment horizontal="left" vertical="center"/>
    </xf>
    <xf numFmtId="0" fontId="4" fillId="3" borderId="5" xfId="2" applyNumberFormat="1" applyFont="1" applyFill="1" applyBorder="1" applyAlignment="1">
      <alignment horizontal="left" vertical="center"/>
    </xf>
    <xf numFmtId="0" fontId="4" fillId="3" borderId="6" xfId="2" applyNumberFormat="1" applyFont="1" applyFill="1" applyBorder="1" applyAlignment="1">
      <alignment horizontal="left" vertical="center"/>
    </xf>
    <xf numFmtId="0" fontId="4" fillId="0" borderId="13" xfId="2" applyFont="1" applyFill="1" applyBorder="1" applyAlignment="1">
      <alignment horizontal="center" vertical="center"/>
    </xf>
    <xf numFmtId="0" fontId="4" fillId="0" borderId="19" xfId="2" applyFont="1" applyFill="1" applyBorder="1" applyAlignment="1">
      <alignment horizontal="center" vertical="center"/>
    </xf>
    <xf numFmtId="14" fontId="2" fillId="3" borderId="1" xfId="2" applyNumberFormat="1" applyFont="1" applyFill="1" applyBorder="1" applyAlignment="1">
      <alignment horizontal="left" vertical="center"/>
    </xf>
    <xf numFmtId="0" fontId="5" fillId="0" borderId="103" xfId="2" applyFont="1" applyBorder="1" applyAlignment="1">
      <alignment horizontal="center" vertical="center"/>
    </xf>
    <xf numFmtId="0" fontId="5" fillId="0" borderId="105" xfId="2" applyFont="1" applyBorder="1" applyAlignment="1">
      <alignment horizontal="center" vertical="center"/>
    </xf>
    <xf numFmtId="14" fontId="5" fillId="0" borderId="57" xfId="2" applyNumberFormat="1" applyFont="1" applyBorder="1" applyAlignment="1">
      <alignment horizontal="center" vertical="center"/>
    </xf>
    <xf numFmtId="14" fontId="5" fillId="0" borderId="58" xfId="2" applyNumberFormat="1" applyFont="1" applyBorder="1" applyAlignment="1">
      <alignment horizontal="center" vertical="center"/>
    </xf>
    <xf numFmtId="14" fontId="5" fillId="0" borderId="59" xfId="2" applyNumberFormat="1" applyFont="1" applyBorder="1" applyAlignment="1">
      <alignment horizontal="center" vertical="center"/>
    </xf>
    <xf numFmtId="14" fontId="5" fillId="0" borderId="62" xfId="2" applyNumberFormat="1" applyFont="1" applyBorder="1" applyAlignment="1">
      <alignment horizontal="center" vertical="center"/>
    </xf>
    <xf numFmtId="14" fontId="5" fillId="0" borderId="63" xfId="2" applyNumberFormat="1" applyFont="1" applyBorder="1" applyAlignment="1">
      <alignment horizontal="center" vertical="center"/>
    </xf>
    <xf numFmtId="14" fontId="5" fillId="0" borderId="64" xfId="2" applyNumberFormat="1" applyFont="1" applyBorder="1" applyAlignment="1">
      <alignment horizontal="center" vertical="center"/>
    </xf>
    <xf numFmtId="0" fontId="17" fillId="0" borderId="100" xfId="2" applyFont="1" applyBorder="1" applyAlignment="1">
      <alignment horizontal="left" vertical="center" wrapText="1"/>
    </xf>
    <xf numFmtId="0" fontId="17" fillId="0" borderId="8" xfId="2" applyFont="1" applyBorder="1" applyAlignment="1">
      <alignment horizontal="left" vertical="center" wrapText="1"/>
    </xf>
    <xf numFmtId="0" fontId="17" fillId="0" borderId="101" xfId="2" applyFont="1" applyBorder="1" applyAlignment="1">
      <alignment horizontal="left" vertical="center" wrapText="1"/>
    </xf>
    <xf numFmtId="0" fontId="17" fillId="0" borderId="97" xfId="2" applyFont="1" applyBorder="1" applyAlignment="1">
      <alignment horizontal="left" vertical="center" wrapText="1"/>
    </xf>
    <xf numFmtId="0" fontId="17" fillId="0" borderId="98" xfId="2" applyFont="1" applyBorder="1" applyAlignment="1">
      <alignment horizontal="left" vertical="center" wrapText="1"/>
    </xf>
    <xf numFmtId="0" fontId="17" fillId="0" borderId="99" xfId="2" applyFont="1" applyBorder="1" applyAlignment="1">
      <alignment horizontal="left" vertical="center" wrapText="1"/>
    </xf>
    <xf numFmtId="0" fontId="4" fillId="9" borderId="0" xfId="2" applyFont="1" applyFill="1" applyBorder="1" applyAlignment="1">
      <alignment horizontal="left" vertical="center" wrapText="1"/>
    </xf>
    <xf numFmtId="181" fontId="4" fillId="9" borderId="1" xfId="2" applyNumberFormat="1" applyFont="1" applyFill="1" applyBorder="1" applyAlignment="1">
      <alignment vertical="center"/>
    </xf>
    <xf numFmtId="181" fontId="4" fillId="9" borderId="2" xfId="2" applyNumberFormat="1" applyFont="1" applyFill="1" applyBorder="1" applyAlignment="1">
      <alignment vertical="center"/>
    </xf>
    <xf numFmtId="181" fontId="4" fillId="9" borderId="3" xfId="2" applyNumberFormat="1" applyFont="1" applyFill="1" applyBorder="1" applyAlignment="1">
      <alignment vertical="center"/>
    </xf>
    <xf numFmtId="181" fontId="4" fillId="9" borderId="4" xfId="2" applyNumberFormat="1" applyFont="1" applyFill="1" applyBorder="1" applyAlignment="1">
      <alignment vertical="center"/>
    </xf>
    <xf numFmtId="181" fontId="4" fillId="9" borderId="5" xfId="2" applyNumberFormat="1" applyFont="1" applyFill="1" applyBorder="1" applyAlignment="1">
      <alignment vertical="center"/>
    </xf>
    <xf numFmtId="181" fontId="4" fillId="9" borderId="6" xfId="2" applyNumberFormat="1" applyFont="1" applyFill="1" applyBorder="1" applyAlignment="1">
      <alignment vertical="center"/>
    </xf>
    <xf numFmtId="0" fontId="4" fillId="3" borderId="13" xfId="2" applyNumberFormat="1" applyFont="1" applyFill="1" applyBorder="1" applyAlignment="1">
      <alignment horizontal="center" vertical="center" shrinkToFit="1"/>
    </xf>
    <xf numFmtId="0" fontId="4" fillId="3" borderId="0" xfId="2" applyNumberFormat="1" applyFont="1" applyFill="1" applyBorder="1" applyAlignment="1">
      <alignment horizontal="center" vertical="center" shrinkToFit="1"/>
    </xf>
    <xf numFmtId="0" fontId="4" fillId="3" borderId="86" xfId="2" applyNumberFormat="1" applyFont="1" applyFill="1" applyBorder="1" applyAlignment="1">
      <alignment horizontal="center" vertical="center"/>
    </xf>
    <xf numFmtId="0" fontId="4" fillId="3" borderId="85" xfId="2" applyNumberFormat="1" applyFont="1" applyFill="1" applyBorder="1" applyAlignment="1">
      <alignment horizontal="center" vertical="center"/>
    </xf>
    <xf numFmtId="0" fontId="4" fillId="9" borderId="13" xfId="2" applyFont="1" applyFill="1" applyBorder="1" applyAlignment="1">
      <alignment horizontal="left" vertical="center" wrapText="1"/>
    </xf>
    <xf numFmtId="0" fontId="4" fillId="9" borderId="19" xfId="2" applyFont="1" applyFill="1" applyBorder="1" applyAlignment="1">
      <alignment horizontal="left" vertical="center" wrapText="1"/>
    </xf>
    <xf numFmtId="0" fontId="21" fillId="0" borderId="0" xfId="2" applyFont="1" applyFill="1" applyBorder="1" applyAlignment="1">
      <alignment horizontal="left" vertical="center" wrapText="1"/>
    </xf>
    <xf numFmtId="0" fontId="5" fillId="10" borderId="0" xfId="3" quotePrefix="1" applyFont="1" applyFill="1" applyBorder="1" applyAlignment="1">
      <alignment horizontal="left" vertical="center" wrapText="1"/>
    </xf>
    <xf numFmtId="0" fontId="5" fillId="10" borderId="0" xfId="3" quotePrefix="1" applyFont="1" applyFill="1" applyBorder="1" applyAlignment="1">
      <alignment horizontal="left" vertical="center"/>
    </xf>
    <xf numFmtId="0" fontId="2" fillId="3" borderId="1" xfId="2" applyFont="1" applyFill="1" applyBorder="1" applyAlignment="1">
      <alignment horizontal="left" vertical="top" wrapText="1"/>
    </xf>
    <xf numFmtId="0" fontId="4" fillId="3" borderId="2" xfId="2" applyFont="1" applyFill="1" applyBorder="1" applyAlignment="1">
      <alignment horizontal="left" vertical="top" wrapText="1"/>
    </xf>
    <xf numFmtId="0" fontId="4" fillId="3" borderId="3" xfId="2" applyFont="1" applyFill="1" applyBorder="1" applyAlignment="1">
      <alignment horizontal="left" vertical="top" wrapText="1"/>
    </xf>
    <xf numFmtId="0" fontId="2" fillId="3" borderId="13" xfId="2" applyFont="1" applyFill="1" applyBorder="1" applyAlignment="1">
      <alignment horizontal="left" vertical="top" wrapText="1"/>
    </xf>
    <xf numFmtId="0" fontId="4" fillId="3" borderId="0" xfId="2" applyFont="1" applyFill="1" applyBorder="1" applyAlignment="1">
      <alignment horizontal="left" vertical="top" wrapText="1"/>
    </xf>
    <xf numFmtId="0" fontId="4" fillId="3" borderId="19" xfId="2" applyFont="1" applyFill="1" applyBorder="1" applyAlignment="1">
      <alignment horizontal="left" vertical="top" wrapText="1"/>
    </xf>
    <xf numFmtId="0" fontId="4" fillId="3" borderId="13" xfId="2" applyFont="1" applyFill="1" applyBorder="1" applyAlignment="1">
      <alignment horizontal="left" vertical="top" wrapText="1"/>
    </xf>
    <xf numFmtId="0" fontId="4" fillId="3" borderId="4" xfId="2" applyFont="1" applyFill="1" applyBorder="1" applyAlignment="1">
      <alignment horizontal="left" vertical="top" wrapText="1"/>
    </xf>
    <xf numFmtId="0" fontId="4" fillId="3" borderId="5" xfId="2" applyFont="1" applyFill="1" applyBorder="1" applyAlignment="1">
      <alignment horizontal="left" vertical="top" wrapText="1"/>
    </xf>
    <xf numFmtId="0" fontId="4" fillId="3" borderId="6" xfId="2" applyFont="1" applyFill="1" applyBorder="1" applyAlignment="1">
      <alignment horizontal="left" vertical="top" wrapText="1"/>
    </xf>
    <xf numFmtId="0" fontId="19" fillId="0" borderId="2" xfId="2" applyFont="1" applyBorder="1" applyAlignment="1">
      <alignment horizontal="center" vertical="center" wrapText="1"/>
    </xf>
    <xf numFmtId="0" fontId="19" fillId="0" borderId="89" xfId="2" applyFont="1" applyBorder="1" applyAlignment="1">
      <alignment horizontal="center" vertical="center" wrapText="1"/>
    </xf>
    <xf numFmtId="0" fontId="19" fillId="0" borderId="0" xfId="2" applyFont="1" applyBorder="1" applyAlignment="1">
      <alignment horizontal="center" vertical="center" wrapText="1"/>
    </xf>
    <xf numFmtId="0" fontId="19" fillId="0" borderId="85" xfId="2" applyFont="1" applyBorder="1" applyAlignment="1">
      <alignment horizontal="center" vertical="center" wrapText="1"/>
    </xf>
    <xf numFmtId="0" fontId="19" fillId="0" borderId="4" xfId="2" applyFont="1" applyBorder="1" applyAlignment="1">
      <alignment horizontal="center" vertical="center" wrapText="1"/>
    </xf>
    <xf numFmtId="0" fontId="19" fillId="0" borderId="5" xfId="2" applyFont="1" applyBorder="1" applyAlignment="1">
      <alignment horizontal="center" vertical="center" wrapText="1"/>
    </xf>
    <xf numFmtId="0" fontId="19" fillId="0" borderId="90" xfId="2" applyFont="1" applyBorder="1" applyAlignment="1">
      <alignment horizontal="center" vertical="center" wrapText="1"/>
    </xf>
    <xf numFmtId="0" fontId="15" fillId="3" borderId="1" xfId="2" applyFont="1" applyFill="1" applyBorder="1" applyAlignment="1">
      <alignment horizontal="center" vertical="center" wrapText="1"/>
    </xf>
    <xf numFmtId="0" fontId="15" fillId="3" borderId="3" xfId="2" applyFont="1" applyFill="1" applyBorder="1" applyAlignment="1">
      <alignment horizontal="center" vertical="center" wrapText="1"/>
    </xf>
    <xf numFmtId="0" fontId="15" fillId="3" borderId="4" xfId="2" applyFont="1" applyFill="1" applyBorder="1" applyAlignment="1">
      <alignment horizontal="center" vertical="center" wrapText="1"/>
    </xf>
    <xf numFmtId="0" fontId="15" fillId="3" borderId="6" xfId="2" applyFont="1" applyFill="1" applyBorder="1" applyAlignment="1">
      <alignment horizontal="center" vertical="center" wrapText="1"/>
    </xf>
    <xf numFmtId="0" fontId="23" fillId="0" borderId="13" xfId="2" applyFont="1" applyBorder="1" applyAlignment="1">
      <alignment horizontal="left" vertical="center" wrapText="1"/>
    </xf>
    <xf numFmtId="0" fontId="23" fillId="0" borderId="0" xfId="2" applyFont="1" applyBorder="1" applyAlignment="1">
      <alignment horizontal="left" vertical="center" wrapText="1"/>
    </xf>
    <xf numFmtId="0" fontId="2" fillId="3" borderId="1" xfId="2" applyNumberFormat="1" applyFont="1" applyFill="1" applyBorder="1" applyAlignment="1">
      <alignment horizontal="left" vertical="center" shrinkToFit="1"/>
    </xf>
    <xf numFmtId="0" fontId="2" fillId="3" borderId="2" xfId="2" applyNumberFormat="1" applyFont="1" applyFill="1" applyBorder="1" applyAlignment="1">
      <alignment horizontal="left" vertical="center" shrinkToFit="1"/>
    </xf>
    <xf numFmtId="0" fontId="4" fillId="3" borderId="2" xfId="2" applyNumberFormat="1" applyFont="1" applyFill="1" applyBorder="1" applyAlignment="1">
      <alignment horizontal="left" vertical="center" shrinkToFit="1"/>
    </xf>
    <xf numFmtId="0" fontId="4" fillId="3" borderId="3" xfId="2" applyNumberFormat="1" applyFont="1" applyFill="1" applyBorder="1" applyAlignment="1">
      <alignment horizontal="left" vertical="center" shrinkToFit="1"/>
    </xf>
    <xf numFmtId="0" fontId="4" fillId="3" borderId="4" xfId="2" applyNumberFormat="1" applyFont="1" applyFill="1" applyBorder="1" applyAlignment="1">
      <alignment horizontal="left" vertical="center" shrinkToFit="1"/>
    </xf>
    <xf numFmtId="0" fontId="4" fillId="3" borderId="5" xfId="2" applyNumberFormat="1" applyFont="1" applyFill="1" applyBorder="1" applyAlignment="1">
      <alignment horizontal="left" vertical="center" shrinkToFit="1"/>
    </xf>
    <xf numFmtId="0" fontId="4" fillId="3" borderId="6" xfId="2" applyNumberFormat="1" applyFont="1" applyFill="1" applyBorder="1" applyAlignment="1">
      <alignment horizontal="left" vertical="center" shrinkToFit="1"/>
    </xf>
    <xf numFmtId="0" fontId="2" fillId="3" borderId="3" xfId="2" applyNumberFormat="1" applyFont="1" applyFill="1" applyBorder="1" applyAlignment="1">
      <alignment horizontal="left" vertical="center" shrinkToFit="1"/>
    </xf>
    <xf numFmtId="0" fontId="2" fillId="3" borderId="4" xfId="2" applyNumberFormat="1" applyFont="1" applyFill="1" applyBorder="1" applyAlignment="1">
      <alignment horizontal="left" vertical="center" shrinkToFit="1"/>
    </xf>
    <xf numFmtId="0" fontId="2" fillId="3" borderId="5" xfId="2" applyNumberFormat="1" applyFont="1" applyFill="1" applyBorder="1" applyAlignment="1">
      <alignment horizontal="left" vertical="center" shrinkToFit="1"/>
    </xf>
    <xf numFmtId="0" fontId="2" fillId="3" borderId="6" xfId="2" applyNumberFormat="1" applyFont="1" applyFill="1" applyBorder="1" applyAlignment="1">
      <alignment horizontal="left" vertical="center" shrinkToFit="1"/>
    </xf>
    <xf numFmtId="49" fontId="2" fillId="3" borderId="1" xfId="2" applyNumberFormat="1" applyFont="1" applyFill="1" applyBorder="1" applyAlignment="1">
      <alignment horizontal="left" vertical="center" shrinkToFit="1"/>
    </xf>
    <xf numFmtId="49" fontId="4" fillId="3" borderId="2" xfId="2" applyNumberFormat="1" applyFont="1" applyFill="1" applyBorder="1" applyAlignment="1">
      <alignment horizontal="left" vertical="center" shrinkToFit="1"/>
    </xf>
    <xf numFmtId="49" fontId="4" fillId="3" borderId="3" xfId="2" applyNumberFormat="1" applyFont="1" applyFill="1" applyBorder="1" applyAlignment="1">
      <alignment horizontal="left" vertical="center" shrinkToFit="1"/>
    </xf>
    <xf numFmtId="49" fontId="4" fillId="3" borderId="4" xfId="2" applyNumberFormat="1" applyFont="1" applyFill="1" applyBorder="1" applyAlignment="1">
      <alignment horizontal="left" vertical="center" shrinkToFit="1"/>
    </xf>
    <xf numFmtId="49" fontId="4" fillId="3" borderId="5" xfId="2" applyNumberFormat="1" applyFont="1" applyFill="1" applyBorder="1" applyAlignment="1">
      <alignment horizontal="left" vertical="center" shrinkToFit="1"/>
    </xf>
    <xf numFmtId="49" fontId="4" fillId="3" borderId="6" xfId="2" applyNumberFormat="1" applyFont="1" applyFill="1" applyBorder="1" applyAlignment="1">
      <alignment horizontal="left" vertical="center" shrinkToFit="1"/>
    </xf>
    <xf numFmtId="0" fontId="15" fillId="3" borderId="114" xfId="2" applyFont="1" applyFill="1" applyBorder="1" applyAlignment="1">
      <alignment horizontal="center" vertical="center" wrapText="1"/>
    </xf>
    <xf numFmtId="0" fontId="15" fillId="3" borderId="115" xfId="2" applyFont="1" applyFill="1" applyBorder="1" applyAlignment="1">
      <alignment horizontal="center" vertical="center" wrapText="1"/>
    </xf>
    <xf numFmtId="0" fontId="15" fillId="3" borderId="116" xfId="2" applyFont="1" applyFill="1" applyBorder="1" applyAlignment="1">
      <alignment horizontal="center" vertical="center" wrapText="1"/>
    </xf>
    <xf numFmtId="0" fontId="15" fillId="3" borderId="117" xfId="2" applyFont="1" applyFill="1" applyBorder="1" applyAlignment="1">
      <alignment horizontal="center" vertical="center" wrapText="1"/>
    </xf>
    <xf numFmtId="0" fontId="4" fillId="0" borderId="13" xfId="2" applyFont="1" applyBorder="1" applyAlignment="1">
      <alignment horizontal="left" vertical="center" wrapText="1"/>
    </xf>
    <xf numFmtId="49" fontId="2" fillId="3" borderId="2" xfId="2" applyNumberFormat="1" applyFont="1" applyFill="1" applyBorder="1" applyAlignment="1">
      <alignment horizontal="left" vertical="center" shrinkToFit="1"/>
    </xf>
    <xf numFmtId="49" fontId="5" fillId="3" borderId="1" xfId="2" applyNumberFormat="1" applyFont="1" applyFill="1" applyBorder="1" applyAlignment="1">
      <alignment horizontal="center" vertical="center"/>
    </xf>
    <xf numFmtId="49" fontId="5" fillId="3" borderId="3" xfId="2" applyNumberFormat="1" applyFont="1" applyFill="1" applyBorder="1" applyAlignment="1">
      <alignment horizontal="center" vertical="center"/>
    </xf>
    <xf numFmtId="49" fontId="5" fillId="3" borderId="4" xfId="2" applyNumberFormat="1" applyFont="1" applyFill="1" applyBorder="1" applyAlignment="1">
      <alignment horizontal="center" vertical="center"/>
    </xf>
    <xf numFmtId="49" fontId="5" fillId="3" borderId="6" xfId="2" applyNumberFormat="1" applyFont="1" applyFill="1" applyBorder="1" applyAlignment="1">
      <alignment horizontal="center" vertical="center"/>
    </xf>
    <xf numFmtId="0" fontId="23" fillId="3" borderId="13" xfId="3" applyNumberFormat="1" applyFont="1" applyFill="1" applyBorder="1" applyAlignment="1">
      <alignment horizontal="left" vertical="center" wrapText="1"/>
    </xf>
    <xf numFmtId="0" fontId="23" fillId="3" borderId="0" xfId="3" applyNumberFormat="1" applyFont="1" applyFill="1" applyBorder="1" applyAlignment="1">
      <alignment horizontal="left" vertical="center"/>
    </xf>
    <xf numFmtId="0" fontId="23" fillId="3" borderId="13" xfId="3" applyNumberFormat="1" applyFont="1" applyFill="1" applyBorder="1" applyAlignment="1">
      <alignment horizontal="left" vertical="center"/>
    </xf>
    <xf numFmtId="14" fontId="2" fillId="3" borderId="1" xfId="2" applyNumberFormat="1" applyFont="1" applyFill="1" applyBorder="1" applyAlignment="1">
      <alignment vertical="center" shrinkToFit="1"/>
    </xf>
    <xf numFmtId="14" fontId="4" fillId="3" borderId="2" xfId="2" applyNumberFormat="1" applyFont="1" applyFill="1" applyBorder="1" applyAlignment="1">
      <alignment vertical="center" shrinkToFit="1"/>
    </xf>
    <xf numFmtId="14" fontId="4" fillId="3" borderId="3" xfId="2" applyNumberFormat="1" applyFont="1" applyFill="1" applyBorder="1" applyAlignment="1">
      <alignment vertical="center" shrinkToFit="1"/>
    </xf>
    <xf numFmtId="14" fontId="4" fillId="3" borderId="4" xfId="2" applyNumberFormat="1" applyFont="1" applyFill="1" applyBorder="1" applyAlignment="1">
      <alignment vertical="center" shrinkToFit="1"/>
    </xf>
    <xf numFmtId="14" fontId="4" fillId="3" borderId="5" xfId="2" applyNumberFormat="1" applyFont="1" applyFill="1" applyBorder="1" applyAlignment="1">
      <alignment vertical="center" shrinkToFit="1"/>
    </xf>
    <xf numFmtId="14" fontId="4" fillId="3" borderId="6" xfId="2" applyNumberFormat="1" applyFont="1" applyFill="1" applyBorder="1" applyAlignment="1">
      <alignment vertical="center" shrinkToFit="1"/>
    </xf>
    <xf numFmtId="14" fontId="4" fillId="3" borderId="1" xfId="2" applyNumberFormat="1" applyFont="1" applyFill="1" applyBorder="1" applyAlignment="1">
      <alignment horizontal="center" vertical="center"/>
    </xf>
    <xf numFmtId="14" fontId="4" fillId="3" borderId="2" xfId="2" applyNumberFormat="1" applyFont="1" applyFill="1" applyBorder="1" applyAlignment="1">
      <alignment horizontal="center" vertical="center"/>
    </xf>
    <xf numFmtId="14" fontId="4" fillId="3" borderId="3" xfId="2" applyNumberFormat="1" applyFont="1" applyFill="1" applyBorder="1" applyAlignment="1">
      <alignment horizontal="center" vertical="center"/>
    </xf>
    <xf numFmtId="14" fontId="4" fillId="3" borderId="4" xfId="2" applyNumberFormat="1" applyFont="1" applyFill="1" applyBorder="1" applyAlignment="1">
      <alignment horizontal="center" vertical="center"/>
    </xf>
    <xf numFmtId="14" fontId="4" fillId="3" borderId="5" xfId="2" applyNumberFormat="1" applyFont="1" applyFill="1" applyBorder="1" applyAlignment="1">
      <alignment horizontal="center" vertical="center"/>
    </xf>
    <xf numFmtId="14" fontId="4" fillId="3" borderId="6" xfId="2" applyNumberFormat="1" applyFont="1" applyFill="1" applyBorder="1" applyAlignment="1">
      <alignment horizontal="center" vertical="center"/>
    </xf>
    <xf numFmtId="0" fontId="4" fillId="3" borderId="13" xfId="2" applyFont="1" applyFill="1" applyBorder="1" applyAlignment="1">
      <alignment horizontal="center" vertical="center"/>
    </xf>
    <xf numFmtId="0" fontId="4" fillId="3" borderId="19" xfId="2" applyFont="1" applyFill="1" applyBorder="1" applyAlignment="1">
      <alignment horizontal="center" vertical="center"/>
    </xf>
    <xf numFmtId="181" fontId="4" fillId="0" borderId="1" xfId="2" applyNumberFormat="1" applyFont="1" applyFill="1" applyBorder="1" applyAlignment="1">
      <alignment vertical="center"/>
    </xf>
    <xf numFmtId="181" fontId="4" fillId="0" borderId="2" xfId="2" applyNumberFormat="1" applyFont="1" applyFill="1" applyBorder="1" applyAlignment="1">
      <alignment vertical="center"/>
    </xf>
    <xf numFmtId="181" fontId="4" fillId="0" borderId="3" xfId="2" applyNumberFormat="1" applyFont="1" applyFill="1" applyBorder="1" applyAlignment="1">
      <alignment vertical="center"/>
    </xf>
    <xf numFmtId="181" fontId="4" fillId="0" borderId="4" xfId="2" applyNumberFormat="1" applyFont="1" applyFill="1" applyBorder="1" applyAlignment="1">
      <alignment vertical="center"/>
    </xf>
    <xf numFmtId="181" fontId="4" fillId="0" borderId="5" xfId="2" applyNumberFormat="1" applyFont="1" applyFill="1" applyBorder="1" applyAlignment="1">
      <alignment vertical="center"/>
    </xf>
    <xf numFmtId="181" fontId="4" fillId="0" borderId="6" xfId="2" applyNumberFormat="1" applyFont="1" applyFill="1" applyBorder="1" applyAlignment="1">
      <alignment vertical="center"/>
    </xf>
    <xf numFmtId="0" fontId="23" fillId="0" borderId="0" xfId="2" applyFont="1" applyBorder="1" applyAlignment="1">
      <alignment horizontal="left" wrapText="1"/>
    </xf>
    <xf numFmtId="0" fontId="23" fillId="0" borderId="16" xfId="2" applyFont="1" applyBorder="1" applyAlignment="1">
      <alignment horizontal="left" wrapText="1"/>
    </xf>
    <xf numFmtId="0" fontId="23" fillId="0" borderId="13" xfId="2" applyFont="1" applyBorder="1" applyAlignment="1">
      <alignment horizontal="center" vertical="center" shrinkToFit="1"/>
    </xf>
    <xf numFmtId="0" fontId="23" fillId="0" borderId="0" xfId="2" applyFont="1" applyBorder="1" applyAlignment="1">
      <alignment horizontal="center" vertical="center" shrinkToFit="1"/>
    </xf>
    <xf numFmtId="0" fontId="23" fillId="3" borderId="7" xfId="2" applyFont="1" applyFill="1" applyBorder="1" applyAlignment="1">
      <alignment horizontal="left" vertical="center" wrapText="1"/>
    </xf>
    <xf numFmtId="0" fontId="23" fillId="3" borderId="8" xfId="2" applyFont="1" applyFill="1" applyBorder="1" applyAlignment="1">
      <alignment horizontal="left" vertical="center" wrapText="1"/>
    </xf>
    <xf numFmtId="0" fontId="23" fillId="3" borderId="9" xfId="2" applyFont="1" applyFill="1" applyBorder="1" applyAlignment="1">
      <alignment horizontal="left" vertical="center" wrapText="1"/>
    </xf>
    <xf numFmtId="0" fontId="23" fillId="3" borderId="15" xfId="2" applyFont="1" applyFill="1" applyBorder="1" applyAlignment="1">
      <alignment horizontal="left" vertical="center" wrapText="1"/>
    </xf>
    <xf numFmtId="0" fontId="23" fillId="3" borderId="16" xfId="2" applyFont="1" applyFill="1" applyBorder="1" applyAlignment="1">
      <alignment horizontal="left" vertical="center" wrapText="1"/>
    </xf>
    <xf numFmtId="0" fontId="23" fillId="3" borderId="17" xfId="2" applyFont="1" applyFill="1" applyBorder="1" applyAlignment="1">
      <alignment horizontal="left" vertical="center" wrapText="1"/>
    </xf>
    <xf numFmtId="0" fontId="2" fillId="0" borderId="10" xfId="2" applyFont="1" applyBorder="1" applyAlignment="1">
      <alignment horizontal="left" vertical="center" wrapText="1"/>
    </xf>
    <xf numFmtId="0" fontId="4" fillId="0" borderId="14" xfId="2" applyFont="1" applyBorder="1" applyAlignment="1">
      <alignment horizontal="left" vertical="center" wrapText="1"/>
    </xf>
    <xf numFmtId="0" fontId="4" fillId="0" borderId="10" xfId="2" applyFont="1" applyBorder="1" applyAlignment="1">
      <alignment horizontal="left" vertical="center" wrapText="1"/>
    </xf>
    <xf numFmtId="0" fontId="43" fillId="0" borderId="1" xfId="2" applyFont="1" applyBorder="1" applyAlignment="1">
      <alignment horizontal="center" vertical="center"/>
    </xf>
    <xf numFmtId="0" fontId="43" fillId="0" borderId="2" xfId="2" applyFont="1" applyBorder="1" applyAlignment="1">
      <alignment horizontal="center" vertical="center"/>
    </xf>
    <xf numFmtId="0" fontId="43" fillId="0" borderId="3" xfId="2" applyFont="1" applyBorder="1" applyAlignment="1">
      <alignment horizontal="center" vertical="center"/>
    </xf>
    <xf numFmtId="0" fontId="43" fillId="0" borderId="4" xfId="2" applyFont="1" applyBorder="1" applyAlignment="1">
      <alignment horizontal="center" vertical="center"/>
    </xf>
    <xf numFmtId="0" fontId="43" fillId="0" borderId="5" xfId="2" applyFont="1" applyBorder="1" applyAlignment="1">
      <alignment horizontal="center" vertical="center"/>
    </xf>
    <xf numFmtId="0" fontId="43" fillId="0" borderId="6" xfId="2" applyFont="1" applyBorder="1" applyAlignment="1">
      <alignment horizontal="center" vertical="center"/>
    </xf>
    <xf numFmtId="0" fontId="42" fillId="0" borderId="0" xfId="2" applyFont="1" applyBorder="1" applyAlignment="1">
      <alignment horizontal="center" vertical="center"/>
    </xf>
    <xf numFmtId="181" fontId="4" fillId="9" borderId="1" xfId="2" applyNumberFormat="1" applyFont="1" applyFill="1" applyBorder="1" applyAlignment="1">
      <alignment horizontal="center" vertical="center"/>
    </xf>
    <xf numFmtId="181" fontId="4" fillId="9" borderId="2" xfId="2" applyNumberFormat="1" applyFont="1" applyFill="1" applyBorder="1" applyAlignment="1">
      <alignment horizontal="center" vertical="center"/>
    </xf>
    <xf numFmtId="181" fontId="4" fillId="9" borderId="3" xfId="2" applyNumberFormat="1" applyFont="1" applyFill="1" applyBorder="1" applyAlignment="1">
      <alignment horizontal="center" vertical="center"/>
    </xf>
    <xf numFmtId="181" fontId="4" fillId="9" borderId="4" xfId="2" applyNumberFormat="1" applyFont="1" applyFill="1" applyBorder="1" applyAlignment="1">
      <alignment horizontal="center" vertical="center"/>
    </xf>
    <xf numFmtId="181" fontId="4" fillId="9" borderId="5" xfId="2" applyNumberFormat="1" applyFont="1" applyFill="1" applyBorder="1" applyAlignment="1">
      <alignment horizontal="center" vertical="center"/>
    </xf>
    <xf numFmtId="181" fontId="4" fillId="9" borderId="6" xfId="2" applyNumberFormat="1" applyFont="1" applyFill="1" applyBorder="1" applyAlignment="1">
      <alignment horizontal="center" vertical="center"/>
    </xf>
    <xf numFmtId="0" fontId="4" fillId="9" borderId="13" xfId="2" applyFont="1" applyFill="1" applyBorder="1" applyAlignment="1">
      <alignment horizontal="center" vertical="center"/>
    </xf>
    <xf numFmtId="0" fontId="4" fillId="9" borderId="19" xfId="2" applyFont="1" applyFill="1" applyBorder="1" applyAlignment="1">
      <alignment horizontal="center" vertical="center"/>
    </xf>
    <xf numFmtId="14" fontId="4" fillId="0" borderId="1" xfId="2" applyNumberFormat="1" applyFont="1" applyBorder="1" applyAlignment="1">
      <alignment horizontal="center" vertical="center"/>
    </xf>
    <xf numFmtId="14" fontId="4" fillId="0" borderId="2" xfId="2" applyNumberFormat="1" applyFont="1" applyBorder="1" applyAlignment="1">
      <alignment horizontal="center" vertical="center"/>
    </xf>
    <xf numFmtId="14" fontId="4" fillId="0" borderId="3" xfId="2" applyNumberFormat="1" applyFont="1" applyBorder="1" applyAlignment="1">
      <alignment horizontal="center" vertical="center"/>
    </xf>
    <xf numFmtId="14" fontId="4" fillId="0" borderId="4" xfId="2" applyNumberFormat="1" applyFont="1" applyBorder="1" applyAlignment="1">
      <alignment horizontal="center" vertical="center"/>
    </xf>
    <xf numFmtId="14" fontId="4" fillId="0" borderId="5" xfId="2" applyNumberFormat="1" applyFont="1" applyBorder="1" applyAlignment="1">
      <alignment horizontal="center" vertical="center"/>
    </xf>
    <xf numFmtId="14" fontId="4" fillId="0" borderId="6" xfId="2" applyNumberFormat="1" applyFont="1" applyBorder="1" applyAlignment="1">
      <alignment horizontal="center" vertical="center"/>
    </xf>
    <xf numFmtId="0" fontId="4" fillId="0" borderId="2" xfId="2" applyFont="1" applyBorder="1" applyAlignment="1">
      <alignment horizontal="center" vertical="center"/>
    </xf>
    <xf numFmtId="0" fontId="43" fillId="0" borderId="103" xfId="2" applyFont="1" applyBorder="1" applyAlignment="1">
      <alignment horizontal="center" vertical="center"/>
    </xf>
    <xf numFmtId="0" fontId="43" fillId="0" borderId="105" xfId="2" applyFont="1" applyBorder="1" applyAlignment="1">
      <alignment horizontal="center" vertical="center"/>
    </xf>
    <xf numFmtId="0" fontId="4" fillId="8" borderId="4" xfId="2" applyNumberFormat="1" applyFont="1" applyFill="1" applyBorder="1" applyAlignment="1">
      <alignment horizontal="center" vertical="center"/>
    </xf>
    <xf numFmtId="0" fontId="4" fillId="8" borderId="5" xfId="2" applyNumberFormat="1" applyFont="1" applyFill="1" applyBorder="1" applyAlignment="1">
      <alignment horizontal="center" vertical="center"/>
    </xf>
    <xf numFmtId="0" fontId="4" fillId="8" borderId="6" xfId="2" applyNumberFormat="1" applyFont="1" applyFill="1" applyBorder="1" applyAlignment="1">
      <alignment horizontal="center" vertical="center"/>
    </xf>
    <xf numFmtId="0" fontId="23" fillId="0" borderId="0" xfId="2" applyFont="1" applyFill="1" applyAlignment="1">
      <alignment horizontal="center" vertical="center" wrapText="1"/>
    </xf>
    <xf numFmtId="0" fontId="2" fillId="0" borderId="13" xfId="1" applyFont="1" applyBorder="1" applyAlignment="1">
      <alignment horizontal="center" vertical="center"/>
    </xf>
    <xf numFmtId="0" fontId="47" fillId="0" borderId="1" xfId="1" applyFont="1" applyFill="1" applyBorder="1" applyAlignment="1">
      <alignment horizontal="center" vertical="center"/>
    </xf>
    <xf numFmtId="0" fontId="47" fillId="0" borderId="2" xfId="1" applyFont="1" applyFill="1" applyBorder="1" applyAlignment="1">
      <alignment horizontal="center" vertical="center"/>
    </xf>
    <xf numFmtId="0" fontId="47" fillId="0" borderId="3" xfId="1" applyFont="1" applyFill="1" applyBorder="1" applyAlignment="1">
      <alignment horizontal="center" vertical="center"/>
    </xf>
    <xf numFmtId="0" fontId="47" fillId="0" borderId="4" xfId="1" applyFont="1" applyFill="1" applyBorder="1" applyAlignment="1">
      <alignment horizontal="center" vertical="center"/>
    </xf>
    <xf numFmtId="0" fontId="47" fillId="0" borderId="5" xfId="1" applyFont="1" applyFill="1" applyBorder="1" applyAlignment="1">
      <alignment horizontal="center" vertical="center"/>
    </xf>
    <xf numFmtId="0" fontId="47" fillId="0" borderId="6" xfId="1" applyFont="1" applyFill="1" applyBorder="1" applyAlignment="1">
      <alignment horizontal="center" vertical="center"/>
    </xf>
    <xf numFmtId="49" fontId="2" fillId="0" borderId="40" xfId="1" applyNumberFormat="1" applyFont="1" applyFill="1" applyBorder="1" applyAlignment="1">
      <alignment horizontal="right" vertical="center"/>
    </xf>
    <xf numFmtId="49" fontId="2" fillId="0" borderId="0" xfId="1" applyNumberFormat="1" applyFont="1" applyFill="1" applyBorder="1" applyAlignment="1">
      <alignment horizontal="right" vertical="center"/>
    </xf>
    <xf numFmtId="0" fontId="21" fillId="0" borderId="0" xfId="3" applyFont="1" applyFill="1" applyBorder="1" applyAlignment="1">
      <alignment horizontal="left" vertical="center" shrinkToFit="1"/>
    </xf>
    <xf numFmtId="0" fontId="4" fillId="0" borderId="7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72" xfId="0" applyFont="1" applyFill="1" applyBorder="1" applyAlignment="1">
      <alignment horizontal="left" vertical="center" wrapText="1"/>
    </xf>
    <xf numFmtId="0" fontId="4" fillId="0" borderId="0" xfId="3" applyFont="1" applyFill="1" applyBorder="1" applyAlignment="1">
      <alignment horizontal="center" vertical="top"/>
    </xf>
    <xf numFmtId="0" fontId="23" fillId="0" borderId="35" xfId="2" applyFont="1" applyBorder="1" applyAlignment="1">
      <alignment horizontal="center" vertical="center"/>
    </xf>
    <xf numFmtId="0" fontId="23" fillId="0" borderId="44" xfId="2" applyFont="1" applyBorder="1" applyAlignment="1">
      <alignment horizontal="center" vertical="center"/>
    </xf>
    <xf numFmtId="0" fontId="21" fillId="0" borderId="0" xfId="3" applyFont="1" applyFill="1" applyBorder="1" applyAlignment="1">
      <alignment horizontal="left" vertical="center"/>
    </xf>
    <xf numFmtId="0" fontId="15" fillId="0" borderId="35" xfId="2" applyFont="1" applyFill="1" applyBorder="1" applyAlignment="1">
      <alignment horizontal="center" vertical="center" wrapText="1"/>
    </xf>
    <xf numFmtId="0" fontId="15" fillId="0" borderId="35" xfId="2" applyFont="1" applyBorder="1" applyAlignment="1">
      <alignment horizontal="center" vertical="center" wrapText="1"/>
    </xf>
    <xf numFmtId="0" fontId="15" fillId="0" borderId="73" xfId="2" applyFont="1" applyBorder="1" applyAlignment="1">
      <alignment horizontal="center" vertical="center"/>
    </xf>
    <xf numFmtId="0" fontId="15" fillId="0" borderId="74" xfId="2" applyFont="1" applyBorder="1" applyAlignment="1">
      <alignment horizontal="center" vertical="center"/>
    </xf>
    <xf numFmtId="0" fontId="15" fillId="0" borderId="75" xfId="2" applyFont="1" applyBorder="1" applyAlignment="1">
      <alignment horizontal="center" vertical="center"/>
    </xf>
    <xf numFmtId="0" fontId="15" fillId="0" borderId="73" xfId="2" applyNumberFormat="1" applyFont="1" applyBorder="1" applyAlignment="1">
      <alignment horizontal="center" vertical="center"/>
    </xf>
    <xf numFmtId="0" fontId="15" fillId="0" borderId="74" xfId="2" applyNumberFormat="1" applyFont="1" applyBorder="1" applyAlignment="1">
      <alignment horizontal="center" vertical="center"/>
    </xf>
    <xf numFmtId="0" fontId="15" fillId="0" borderId="76" xfId="2" applyNumberFormat="1" applyFont="1" applyBorder="1" applyAlignment="1">
      <alignment horizontal="center" vertical="center"/>
    </xf>
    <xf numFmtId="0" fontId="15" fillId="0" borderId="75" xfId="2" applyNumberFormat="1" applyFont="1" applyBorder="1" applyAlignment="1">
      <alignment horizontal="center" vertical="center"/>
    </xf>
    <xf numFmtId="0" fontId="5" fillId="0" borderId="0" xfId="3" quotePrefix="1" applyFont="1" applyFill="1" applyBorder="1" applyAlignment="1">
      <alignment horizontal="left" vertical="center"/>
    </xf>
    <xf numFmtId="0" fontId="19" fillId="10" borderId="24" xfId="2" applyFont="1" applyFill="1" applyBorder="1" applyAlignment="1">
      <alignment horizontal="center" vertical="center" wrapText="1"/>
    </xf>
    <xf numFmtId="0" fontId="19" fillId="10" borderId="8" xfId="2" applyFont="1" applyFill="1" applyBorder="1" applyAlignment="1">
      <alignment horizontal="center" vertical="center" wrapText="1"/>
    </xf>
    <xf numFmtId="0" fontId="19" fillId="10" borderId="9" xfId="2" applyFont="1" applyFill="1" applyBorder="1" applyAlignment="1">
      <alignment horizontal="center" vertical="center" wrapText="1"/>
    </xf>
    <xf numFmtId="0" fontId="19" fillId="10" borderId="13" xfId="2" applyFont="1" applyFill="1" applyBorder="1" applyAlignment="1">
      <alignment horizontal="center" vertical="center" wrapText="1"/>
    </xf>
    <xf numFmtId="0" fontId="19" fillId="10" borderId="0" xfId="2" applyFont="1" applyFill="1" applyBorder="1" applyAlignment="1">
      <alignment horizontal="center" vertical="center" wrapText="1"/>
    </xf>
    <xf numFmtId="0" fontId="19" fillId="10" borderId="14" xfId="2" applyFont="1" applyFill="1" applyBorder="1" applyAlignment="1">
      <alignment horizontal="center" vertical="center" wrapText="1"/>
    </xf>
    <xf numFmtId="14" fontId="26" fillId="0" borderId="7" xfId="2" applyNumberFormat="1" applyFont="1" applyFill="1" applyBorder="1" applyAlignment="1">
      <alignment horizontal="left" vertical="center" shrinkToFit="1"/>
    </xf>
    <xf numFmtId="0" fontId="26" fillId="0" borderId="8" xfId="2" applyFont="1" applyFill="1" applyBorder="1" applyAlignment="1">
      <alignment horizontal="left" vertical="center" shrinkToFit="1"/>
    </xf>
    <xf numFmtId="0" fontId="26" fillId="0" borderId="9" xfId="2" applyFont="1" applyFill="1" applyBorder="1" applyAlignment="1">
      <alignment horizontal="left" vertical="center" shrinkToFit="1"/>
    </xf>
    <xf numFmtId="14" fontId="26" fillId="0" borderId="10" xfId="2" applyNumberFormat="1" applyFont="1" applyFill="1" applyBorder="1" applyAlignment="1">
      <alignment horizontal="left" vertical="center" shrinkToFit="1"/>
    </xf>
    <xf numFmtId="0" fontId="26" fillId="0" borderId="0" xfId="2" applyFont="1" applyFill="1" applyBorder="1" applyAlignment="1">
      <alignment horizontal="left" vertical="center" shrinkToFit="1"/>
    </xf>
    <xf numFmtId="0" fontId="26" fillId="0" borderId="14" xfId="2" applyFont="1" applyFill="1" applyBorder="1" applyAlignment="1">
      <alignment horizontal="left" vertical="center" shrinkToFit="1"/>
    </xf>
    <xf numFmtId="0" fontId="26" fillId="0" borderId="10" xfId="2" applyFont="1" applyFill="1" applyBorder="1" applyAlignment="1">
      <alignment horizontal="left" vertical="center" shrinkToFit="1"/>
    </xf>
    <xf numFmtId="0" fontId="19" fillId="10" borderId="7" xfId="2" applyFont="1" applyFill="1" applyBorder="1" applyAlignment="1">
      <alignment horizontal="center" vertical="center" shrinkToFit="1"/>
    </xf>
    <xf numFmtId="0" fontId="19" fillId="10" borderId="8" xfId="2" applyFont="1" applyFill="1" applyBorder="1" applyAlignment="1">
      <alignment horizontal="center" vertical="center" shrinkToFit="1"/>
    </xf>
    <xf numFmtId="0" fontId="19" fillId="10" borderId="9" xfId="2" applyFont="1" applyFill="1" applyBorder="1" applyAlignment="1">
      <alignment horizontal="center" vertical="center" shrinkToFit="1"/>
    </xf>
    <xf numFmtId="0" fontId="19" fillId="10" borderId="10" xfId="2" applyFont="1" applyFill="1" applyBorder="1" applyAlignment="1">
      <alignment horizontal="center" vertical="center" shrinkToFit="1"/>
    </xf>
    <xf numFmtId="0" fontId="19" fillId="10" borderId="0" xfId="2" applyFont="1" applyFill="1" applyBorder="1" applyAlignment="1">
      <alignment horizontal="center" vertical="center" shrinkToFit="1"/>
    </xf>
    <xf numFmtId="0" fontId="19" fillId="10" borderId="14" xfId="2" applyFont="1" applyFill="1" applyBorder="1" applyAlignment="1">
      <alignment horizontal="center" vertical="center" shrinkToFit="1"/>
    </xf>
    <xf numFmtId="0" fontId="19" fillId="10" borderId="15" xfId="2" applyFont="1" applyFill="1" applyBorder="1" applyAlignment="1">
      <alignment horizontal="center" vertical="center" shrinkToFit="1"/>
    </xf>
    <xf numFmtId="0" fontId="19" fillId="10" borderId="16" xfId="2" applyFont="1" applyFill="1" applyBorder="1" applyAlignment="1">
      <alignment horizontal="center" vertical="center" shrinkToFit="1"/>
    </xf>
    <xf numFmtId="0" fontId="19" fillId="10" borderId="17" xfId="2" applyFont="1" applyFill="1" applyBorder="1" applyAlignment="1">
      <alignment horizontal="center" vertical="center" shrinkToFit="1"/>
    </xf>
    <xf numFmtId="0" fontId="26" fillId="0" borderId="7" xfId="2" applyFont="1" applyFill="1" applyBorder="1" applyAlignment="1">
      <alignment vertical="center" shrinkToFit="1"/>
    </xf>
    <xf numFmtId="0" fontId="26" fillId="0" borderId="8" xfId="2" applyFont="1" applyFill="1" applyBorder="1" applyAlignment="1">
      <alignment vertical="center" shrinkToFit="1"/>
    </xf>
    <xf numFmtId="0" fontId="26" fillId="0" borderId="9" xfId="2" applyFont="1" applyFill="1" applyBorder="1" applyAlignment="1">
      <alignment vertical="center" shrinkToFit="1"/>
    </xf>
    <xf numFmtId="0" fontId="26" fillId="0" borderId="10" xfId="2" applyFont="1" applyFill="1" applyBorder="1" applyAlignment="1">
      <alignment vertical="center" shrinkToFit="1"/>
    </xf>
    <xf numFmtId="0" fontId="26" fillId="0" borderId="0" xfId="2" applyFont="1" applyFill="1" applyBorder="1" applyAlignment="1">
      <alignment vertical="center" shrinkToFit="1"/>
    </xf>
    <xf numFmtId="0" fontId="26" fillId="0" borderId="14" xfId="2" applyFont="1" applyFill="1" applyBorder="1" applyAlignment="1">
      <alignment vertical="center" shrinkToFit="1"/>
    </xf>
    <xf numFmtId="0" fontId="26" fillId="0" borderId="15" xfId="2" applyFont="1" applyFill="1" applyBorder="1" applyAlignment="1">
      <alignment vertical="center" shrinkToFit="1"/>
    </xf>
    <xf numFmtId="0" fontId="26" fillId="0" borderId="16" xfId="2" applyFont="1" applyFill="1" applyBorder="1" applyAlignment="1">
      <alignment vertical="center" shrinkToFit="1"/>
    </xf>
    <xf numFmtId="0" fontId="26" fillId="0" borderId="17" xfId="2" applyFont="1" applyFill="1" applyBorder="1" applyAlignment="1">
      <alignment vertical="center" shrinkToFit="1"/>
    </xf>
    <xf numFmtId="0" fontId="19" fillId="10" borderId="7" xfId="2" applyFont="1" applyFill="1" applyBorder="1" applyAlignment="1">
      <alignment horizontal="center" vertical="center"/>
    </xf>
    <xf numFmtId="0" fontId="19" fillId="10" borderId="9" xfId="2" applyFont="1" applyFill="1" applyBorder="1" applyAlignment="1">
      <alignment horizontal="center" vertical="center"/>
    </xf>
    <xf numFmtId="0" fontId="19" fillId="10" borderId="10" xfId="2" applyFont="1" applyFill="1" applyBorder="1" applyAlignment="1">
      <alignment horizontal="center" vertical="center"/>
    </xf>
    <xf numFmtId="0" fontId="19" fillId="10" borderId="14" xfId="2" applyFont="1" applyFill="1" applyBorder="1" applyAlignment="1">
      <alignment horizontal="center" vertical="center"/>
    </xf>
    <xf numFmtId="0" fontId="19" fillId="10" borderId="15" xfId="2" applyFont="1" applyFill="1" applyBorder="1" applyAlignment="1">
      <alignment horizontal="center" vertical="center"/>
    </xf>
    <xf numFmtId="0" fontId="19" fillId="10" borderId="17" xfId="2" applyFont="1" applyFill="1" applyBorder="1" applyAlignment="1">
      <alignment horizontal="center" vertical="center"/>
    </xf>
    <xf numFmtId="0" fontId="40" fillId="2" borderId="103" xfId="1" applyFont="1" applyFill="1" applyBorder="1" applyAlignment="1">
      <alignment horizontal="center" vertical="center"/>
    </xf>
    <xf numFmtId="0" fontId="40" fillId="2" borderId="104" xfId="1" applyFont="1" applyFill="1" applyBorder="1" applyAlignment="1">
      <alignment horizontal="center" vertical="center"/>
    </xf>
    <xf numFmtId="0" fontId="40" fillId="2" borderId="105" xfId="1" applyFont="1" applyFill="1" applyBorder="1" applyAlignment="1">
      <alignment horizontal="center" vertical="center"/>
    </xf>
    <xf numFmtId="0" fontId="40" fillId="2" borderId="0" xfId="1" applyFont="1" applyFill="1" applyBorder="1" applyAlignment="1">
      <alignment horizontal="center" vertical="center"/>
    </xf>
    <xf numFmtId="49" fontId="16" fillId="11" borderId="1" xfId="2" applyNumberFormat="1" applyFont="1" applyFill="1" applyBorder="1" applyAlignment="1">
      <alignment horizontal="center" vertical="center" shrinkToFit="1"/>
    </xf>
    <xf numFmtId="49" fontId="16" fillId="11" borderId="2" xfId="2" applyNumberFormat="1" applyFont="1" applyFill="1" applyBorder="1" applyAlignment="1">
      <alignment horizontal="center" vertical="center" shrinkToFit="1"/>
    </xf>
    <xf numFmtId="49" fontId="16" fillId="11" borderId="82" xfId="2" applyNumberFormat="1" applyFont="1" applyFill="1" applyBorder="1" applyAlignment="1">
      <alignment horizontal="center" vertical="center" shrinkToFit="1"/>
    </xf>
    <xf numFmtId="49" fontId="16" fillId="11" borderId="13" xfId="2" applyNumberFormat="1" applyFont="1" applyFill="1" applyBorder="1" applyAlignment="1">
      <alignment horizontal="center" vertical="center" shrinkToFit="1"/>
    </xf>
    <xf numFmtId="49" fontId="16" fillId="11" borderId="0" xfId="2" applyNumberFormat="1" applyFont="1" applyFill="1" applyBorder="1" applyAlignment="1">
      <alignment horizontal="center" vertical="center" shrinkToFit="1"/>
    </xf>
    <xf numFmtId="49" fontId="16" fillId="11" borderId="45" xfId="2" applyNumberFormat="1" applyFont="1" applyFill="1" applyBorder="1" applyAlignment="1">
      <alignment horizontal="center" vertical="center" shrinkToFit="1"/>
    </xf>
    <xf numFmtId="49" fontId="16" fillId="11" borderId="83" xfId="2" applyNumberFormat="1" applyFont="1" applyFill="1" applyBorder="1" applyAlignment="1">
      <alignment horizontal="center" vertical="center" shrinkToFit="1"/>
    </xf>
    <xf numFmtId="49" fontId="16" fillId="11" borderId="37" xfId="2" applyNumberFormat="1" applyFont="1" applyFill="1" applyBorder="1" applyAlignment="1">
      <alignment horizontal="center" vertical="center" shrinkToFit="1"/>
    </xf>
    <xf numFmtId="49" fontId="16" fillId="11" borderId="53" xfId="2" applyNumberFormat="1" applyFont="1" applyFill="1" applyBorder="1" applyAlignment="1">
      <alignment horizontal="center" vertical="center" shrinkToFit="1"/>
    </xf>
    <xf numFmtId="181" fontId="23" fillId="0" borderId="50" xfId="2" applyNumberFormat="1" applyFont="1" applyFill="1" applyBorder="1" applyAlignment="1">
      <alignment horizontal="center" vertical="center" wrapText="1"/>
    </xf>
    <xf numFmtId="181" fontId="23" fillId="0" borderId="49" xfId="2" applyNumberFormat="1" applyFont="1" applyFill="1" applyBorder="1" applyAlignment="1">
      <alignment horizontal="center" vertical="center" wrapText="1"/>
    </xf>
    <xf numFmtId="181" fontId="23" fillId="0" borderId="34" xfId="2" applyNumberFormat="1" applyFont="1" applyFill="1" applyBorder="1" applyAlignment="1">
      <alignment horizontal="center" vertical="center" wrapText="1"/>
    </xf>
    <xf numFmtId="181" fontId="23" fillId="0" borderId="0" xfId="2" applyNumberFormat="1" applyFont="1" applyFill="1" applyBorder="1" applyAlignment="1">
      <alignment horizontal="center" vertical="center" wrapText="1"/>
    </xf>
    <xf numFmtId="181" fontId="23" fillId="0" borderId="55" xfId="2" applyNumberFormat="1" applyFont="1" applyFill="1" applyBorder="1" applyAlignment="1">
      <alignment horizontal="center" vertical="center" wrapText="1"/>
    </xf>
    <xf numFmtId="181" fontId="23" fillId="0" borderId="5" xfId="2" applyNumberFormat="1" applyFont="1" applyFill="1" applyBorder="1" applyAlignment="1">
      <alignment horizontal="center" vertical="center" wrapText="1"/>
    </xf>
    <xf numFmtId="49" fontId="23" fillId="0" borderId="19" xfId="2" applyNumberFormat="1" applyFont="1" applyFill="1" applyBorder="1" applyAlignment="1">
      <alignment horizontal="center" vertical="center"/>
    </xf>
    <xf numFmtId="0" fontId="5" fillId="0" borderId="35" xfId="2" applyNumberFormat="1" applyFont="1" applyFill="1" applyBorder="1" applyAlignment="1">
      <alignment horizontal="center" vertical="center" shrinkToFit="1"/>
    </xf>
    <xf numFmtId="49" fontId="15" fillId="0" borderId="0" xfId="2" applyNumberFormat="1" applyFont="1" applyFill="1" applyBorder="1" applyAlignment="1">
      <alignment horizontal="center" vertical="center"/>
    </xf>
    <xf numFmtId="0" fontId="18" fillId="0" borderId="49" xfId="1" applyFont="1" applyBorder="1" applyAlignment="1">
      <alignment horizontal="center" vertical="center"/>
    </xf>
    <xf numFmtId="0" fontId="18" fillId="0" borderId="0" xfId="1" applyFont="1" applyBorder="1" applyAlignment="1">
      <alignment horizontal="center" vertical="center"/>
    </xf>
    <xf numFmtId="49" fontId="23" fillId="0" borderId="41" xfId="2" applyNumberFormat="1" applyFont="1" applyFill="1" applyBorder="1" applyAlignment="1">
      <alignment horizontal="center" vertical="center" wrapText="1"/>
    </xf>
    <xf numFmtId="49" fontId="23" fillId="0" borderId="40" xfId="2" applyNumberFormat="1" applyFont="1" applyFill="1" applyBorder="1" applyAlignment="1">
      <alignment horizontal="center" vertical="center" wrapText="1"/>
    </xf>
    <xf numFmtId="49" fontId="23" fillId="0" borderId="43" xfId="2" applyNumberFormat="1" applyFont="1" applyFill="1" applyBorder="1" applyAlignment="1">
      <alignment horizontal="center" vertical="center" wrapText="1"/>
    </xf>
    <xf numFmtId="49" fontId="23" fillId="0" borderId="34" xfId="2" applyNumberFormat="1" applyFont="1" applyFill="1" applyBorder="1" applyAlignment="1">
      <alignment horizontal="center" vertical="center" wrapText="1"/>
    </xf>
    <xf numFmtId="49" fontId="23" fillId="0" borderId="0" xfId="2" applyNumberFormat="1" applyFont="1" applyFill="1" applyBorder="1" applyAlignment="1">
      <alignment horizontal="center" vertical="center" wrapText="1"/>
    </xf>
    <xf numFmtId="49" fontId="23" fillId="0" borderId="45" xfId="2" applyNumberFormat="1" applyFont="1" applyFill="1" applyBorder="1" applyAlignment="1">
      <alignment horizontal="center" vertical="center" wrapText="1"/>
    </xf>
    <xf numFmtId="49" fontId="23" fillId="0" borderId="106" xfId="2" applyNumberFormat="1" applyFont="1" applyFill="1" applyBorder="1" applyAlignment="1">
      <alignment horizontal="center" vertical="center" wrapText="1"/>
    </xf>
    <xf numFmtId="49" fontId="23" fillId="0" borderId="46" xfId="2" applyNumberFormat="1" applyFont="1" applyFill="1" applyBorder="1" applyAlignment="1">
      <alignment horizontal="center" vertical="center" wrapText="1"/>
    </xf>
    <xf numFmtId="49" fontId="23" fillId="0" borderId="113" xfId="2" applyNumberFormat="1" applyFont="1" applyFill="1" applyBorder="1" applyAlignment="1">
      <alignment horizontal="center" vertical="center" wrapText="1"/>
    </xf>
    <xf numFmtId="49" fontId="15" fillId="0" borderId="34" xfId="2" applyNumberFormat="1" applyFont="1" applyFill="1" applyBorder="1" applyAlignment="1">
      <alignment horizontal="center" vertical="center"/>
    </xf>
    <xf numFmtId="181" fontId="23" fillId="0" borderId="51" xfId="2" applyNumberFormat="1" applyFont="1" applyFill="1" applyBorder="1" applyAlignment="1">
      <alignment horizontal="center" vertical="center" wrapText="1"/>
    </xf>
    <xf numFmtId="181" fontId="23" fillId="0" borderId="19" xfId="2" applyNumberFormat="1" applyFont="1" applyFill="1" applyBorder="1" applyAlignment="1">
      <alignment horizontal="center" vertical="center" wrapText="1"/>
    </xf>
    <xf numFmtId="181" fontId="23" fillId="0" borderId="6" xfId="2" applyNumberFormat="1" applyFont="1" applyFill="1" applyBorder="1" applyAlignment="1">
      <alignment horizontal="center" vertical="center" wrapText="1"/>
    </xf>
    <xf numFmtId="0" fontId="21" fillId="0" borderId="0" xfId="3" applyNumberFormat="1" applyFont="1" applyFill="1" applyBorder="1" applyAlignment="1">
      <alignment horizontal="center" vertical="center"/>
    </xf>
    <xf numFmtId="0" fontId="21" fillId="0" borderId="0" xfId="3" applyFont="1" applyFill="1" applyBorder="1" applyAlignment="1">
      <alignment horizontal="center" vertical="center"/>
    </xf>
    <xf numFmtId="0" fontId="44" fillId="0" borderId="0" xfId="3" quotePrefix="1" applyFont="1" applyFill="1" applyBorder="1" applyAlignment="1">
      <alignment horizontal="center" vertical="center"/>
    </xf>
    <xf numFmtId="0" fontId="21" fillId="0" borderId="0" xfId="3" applyFont="1" applyFill="1" applyBorder="1" applyAlignment="1">
      <alignment horizontal="center" vertical="center" shrinkToFit="1"/>
    </xf>
    <xf numFmtId="0" fontId="2" fillId="0" borderId="103" xfId="1" applyFont="1" applyBorder="1" applyAlignment="1">
      <alignment horizontal="center" vertical="center"/>
    </xf>
    <xf numFmtId="0" fontId="2" fillId="0" borderId="104" xfId="1" applyFont="1" applyBorder="1" applyAlignment="1">
      <alignment horizontal="center" vertical="center"/>
    </xf>
    <xf numFmtId="0" fontId="2" fillId="0" borderId="105" xfId="1" applyFont="1" applyBorder="1" applyAlignment="1">
      <alignment horizontal="center" vertical="center"/>
    </xf>
    <xf numFmtId="0" fontId="26" fillId="0" borderId="7" xfId="2" applyNumberFormat="1" applyFont="1" applyFill="1" applyBorder="1" applyAlignment="1">
      <alignment horizontal="center" vertical="center"/>
    </xf>
    <xf numFmtId="0" fontId="26" fillId="0" borderId="9" xfId="2" applyNumberFormat="1" applyFont="1" applyFill="1" applyBorder="1" applyAlignment="1">
      <alignment horizontal="center" vertical="center"/>
    </xf>
    <xf numFmtId="0" fontId="26" fillId="0" borderId="10" xfId="2" applyNumberFormat="1" applyFont="1" applyFill="1" applyBorder="1" applyAlignment="1">
      <alignment horizontal="center" vertical="center"/>
    </xf>
    <xf numFmtId="0" fontId="26" fillId="0" borderId="14" xfId="2" applyNumberFormat="1" applyFont="1" applyFill="1" applyBorder="1" applyAlignment="1">
      <alignment horizontal="center" vertical="center"/>
    </xf>
    <xf numFmtId="0" fontId="26" fillId="0" borderId="29" xfId="2" applyNumberFormat="1" applyFont="1" applyFill="1" applyBorder="1" applyAlignment="1">
      <alignment horizontal="center" vertical="center"/>
    </xf>
    <xf numFmtId="0" fontId="26" fillId="0" borderId="20" xfId="2" applyNumberFormat="1" applyFont="1" applyFill="1" applyBorder="1" applyAlignment="1">
      <alignment horizontal="center" vertical="center"/>
    </xf>
    <xf numFmtId="0" fontId="15" fillId="0" borderId="1" xfId="2" applyFont="1" applyBorder="1" applyAlignment="1">
      <alignment horizontal="left" vertical="top" wrapText="1"/>
    </xf>
    <xf numFmtId="0" fontId="15" fillId="0" borderId="2" xfId="2" applyFont="1" applyBorder="1" applyAlignment="1">
      <alignment horizontal="left" vertical="top" wrapText="1"/>
    </xf>
    <xf numFmtId="0" fontId="15" fillId="0" borderId="3" xfId="2" applyFont="1" applyBorder="1" applyAlignment="1">
      <alignment horizontal="left" vertical="top" wrapText="1"/>
    </xf>
    <xf numFmtId="0" fontId="15" fillId="0" borderId="13" xfId="2" applyFont="1" applyBorder="1" applyAlignment="1">
      <alignment horizontal="left" vertical="top" wrapText="1"/>
    </xf>
    <xf numFmtId="0" fontId="15" fillId="0" borderId="0" xfId="2" applyFont="1" applyBorder="1" applyAlignment="1">
      <alignment horizontal="left" vertical="top" wrapText="1"/>
    </xf>
    <xf numFmtId="0" fontId="15" fillId="0" borderId="19" xfId="2" applyFont="1" applyBorder="1" applyAlignment="1">
      <alignment horizontal="left" vertical="top" wrapText="1"/>
    </xf>
    <xf numFmtId="0" fontId="15" fillId="0" borderId="4" xfId="2" applyFont="1" applyBorder="1" applyAlignment="1">
      <alignment horizontal="left" vertical="top" wrapText="1"/>
    </xf>
    <xf numFmtId="0" fontId="15" fillId="0" borderId="5" xfId="2" applyFont="1" applyBorder="1" applyAlignment="1">
      <alignment horizontal="left" vertical="top" wrapText="1"/>
    </xf>
    <xf numFmtId="0" fontId="15" fillId="0" borderId="6" xfId="2" applyFont="1" applyBorder="1" applyAlignment="1">
      <alignment horizontal="left" vertical="top" wrapText="1"/>
    </xf>
    <xf numFmtId="49" fontId="17" fillId="0" borderId="0" xfId="2" applyNumberFormat="1" applyFont="1" applyFill="1" applyBorder="1" applyAlignment="1">
      <alignment horizontal="left" vertical="center"/>
    </xf>
    <xf numFmtId="0" fontId="2" fillId="0" borderId="19" xfId="1" applyFont="1" applyBorder="1" applyAlignment="1">
      <alignment horizontal="center" vertical="center"/>
    </xf>
    <xf numFmtId="14" fontId="32" fillId="4" borderId="57" xfId="2" applyNumberFormat="1" applyFont="1" applyFill="1" applyBorder="1" applyAlignment="1">
      <alignment horizontal="center" vertical="center"/>
    </xf>
    <xf numFmtId="14" fontId="32" fillId="4" borderId="58" xfId="2" applyNumberFormat="1" applyFont="1" applyFill="1" applyBorder="1" applyAlignment="1">
      <alignment horizontal="center" vertical="center"/>
    </xf>
    <xf numFmtId="14" fontId="32" fillId="4" borderId="60" xfId="2" applyNumberFormat="1" applyFont="1" applyFill="1" applyBorder="1" applyAlignment="1">
      <alignment horizontal="center" vertical="center"/>
    </xf>
    <xf numFmtId="14" fontId="32" fillId="4" borderId="0" xfId="2" applyNumberFormat="1" applyFont="1" applyFill="1" applyBorder="1" applyAlignment="1">
      <alignment horizontal="center" vertical="center"/>
    </xf>
    <xf numFmtId="14" fontId="32" fillId="4" borderId="62" xfId="2" applyNumberFormat="1" applyFont="1" applyFill="1" applyBorder="1" applyAlignment="1">
      <alignment horizontal="center" vertical="center"/>
    </xf>
    <xf numFmtId="14" fontId="32" fillId="4" borderId="63" xfId="2" applyNumberFormat="1" applyFont="1" applyFill="1" applyBorder="1" applyAlignment="1">
      <alignment horizontal="center" vertical="center"/>
    </xf>
    <xf numFmtId="178" fontId="26" fillId="4" borderId="58" xfId="2" applyNumberFormat="1" applyFont="1" applyFill="1" applyBorder="1" applyAlignment="1">
      <alignment horizontal="center" vertical="center" wrapText="1"/>
    </xf>
    <xf numFmtId="178" fontId="26" fillId="4" borderId="0" xfId="2" applyNumberFormat="1" applyFont="1" applyFill="1" applyBorder="1" applyAlignment="1">
      <alignment horizontal="center" vertical="center" wrapText="1"/>
    </xf>
    <xf numFmtId="178" fontId="26" fillId="4" borderId="63" xfId="2" applyNumberFormat="1" applyFont="1" applyFill="1" applyBorder="1" applyAlignment="1">
      <alignment horizontal="center" vertical="center" wrapText="1"/>
    </xf>
    <xf numFmtId="14" fontId="32" fillId="4" borderId="58" xfId="2" applyNumberFormat="1" applyFont="1" applyFill="1" applyBorder="1" applyAlignment="1">
      <alignment horizontal="center" vertical="center" wrapText="1"/>
    </xf>
    <xf numFmtId="14" fontId="32" fillId="4" borderId="59" xfId="2" applyNumberFormat="1" applyFont="1" applyFill="1" applyBorder="1" applyAlignment="1">
      <alignment horizontal="center" vertical="center" wrapText="1"/>
    </xf>
    <xf numFmtId="14" fontId="32" fillId="4" borderId="0" xfId="2" applyNumberFormat="1" applyFont="1" applyFill="1" applyBorder="1" applyAlignment="1">
      <alignment horizontal="center" vertical="center" wrapText="1"/>
    </xf>
    <xf numFmtId="14" fontId="32" fillId="4" borderId="61" xfId="2" applyNumberFormat="1" applyFont="1" applyFill="1" applyBorder="1" applyAlignment="1">
      <alignment horizontal="center" vertical="center" wrapText="1"/>
    </xf>
    <xf numFmtId="14" fontId="32" fillId="4" borderId="63" xfId="2" applyNumberFormat="1" applyFont="1" applyFill="1" applyBorder="1" applyAlignment="1">
      <alignment horizontal="center" vertical="center" wrapText="1"/>
    </xf>
    <xf numFmtId="14" fontId="32" fillId="4" borderId="64" xfId="2" applyNumberFormat="1" applyFont="1" applyFill="1" applyBorder="1" applyAlignment="1">
      <alignment horizontal="center" vertical="center" wrapText="1"/>
    </xf>
    <xf numFmtId="0" fontId="25" fillId="0" borderId="40" xfId="2" applyNumberFormat="1" applyFont="1" applyFill="1" applyBorder="1" applyAlignment="1">
      <alignment horizontal="center" vertical="center"/>
    </xf>
    <xf numFmtId="0" fontId="25" fillId="0" borderId="42" xfId="2" applyNumberFormat="1" applyFont="1" applyFill="1" applyBorder="1" applyAlignment="1">
      <alignment horizontal="center" vertical="center"/>
    </xf>
    <xf numFmtId="0" fontId="25" fillId="0" borderId="0" xfId="2" applyNumberFormat="1" applyFont="1" applyFill="1" applyBorder="1" applyAlignment="1">
      <alignment horizontal="center" vertical="center"/>
    </xf>
    <xf numFmtId="0" fontId="25" fillId="0" borderId="19" xfId="2" applyNumberFormat="1" applyFont="1" applyFill="1" applyBorder="1" applyAlignment="1">
      <alignment horizontal="center" vertical="center"/>
    </xf>
    <xf numFmtId="0" fontId="25" fillId="0" borderId="37" xfId="2" applyNumberFormat="1" applyFont="1" applyFill="1" applyBorder="1" applyAlignment="1">
      <alignment horizontal="center" vertical="center"/>
    </xf>
    <xf numFmtId="0" fontId="25" fillId="0" borderId="38" xfId="2" applyNumberFormat="1" applyFont="1" applyFill="1" applyBorder="1" applyAlignment="1">
      <alignment horizontal="center" vertical="center"/>
    </xf>
    <xf numFmtId="0" fontId="26" fillId="0" borderId="0" xfId="2" applyFont="1" applyFill="1" applyAlignment="1">
      <alignment horizontal="left" vertical="center" wrapText="1"/>
    </xf>
    <xf numFmtId="0" fontId="15" fillId="0" borderId="47" xfId="2" applyNumberFormat="1" applyFont="1" applyFill="1" applyBorder="1" applyAlignment="1">
      <alignment horizontal="center" vertical="center" shrinkToFit="1"/>
    </xf>
    <xf numFmtId="0" fontId="15" fillId="0" borderId="52" xfId="2" applyNumberFormat="1" applyFont="1" applyFill="1" applyBorder="1" applyAlignment="1">
      <alignment horizontal="center" vertical="center" shrinkToFit="1"/>
    </xf>
    <xf numFmtId="0" fontId="15" fillId="0" borderId="54" xfId="2" applyNumberFormat="1" applyFont="1" applyFill="1" applyBorder="1" applyAlignment="1">
      <alignment horizontal="center" vertical="center" shrinkToFit="1"/>
    </xf>
    <xf numFmtId="0" fontId="23" fillId="0" borderId="0" xfId="2" applyNumberFormat="1" applyFont="1" applyFill="1" applyBorder="1" applyAlignment="1">
      <alignment vertical="center"/>
    </xf>
    <xf numFmtId="0" fontId="24" fillId="0" borderId="41" xfId="1" applyFont="1" applyBorder="1" applyAlignment="1">
      <alignment horizontal="center" vertical="center" textRotation="255"/>
    </xf>
    <xf numFmtId="0" fontId="24" fillId="0" borderId="43" xfId="1" applyFont="1" applyBorder="1" applyAlignment="1">
      <alignment horizontal="center" vertical="center" textRotation="255"/>
    </xf>
    <xf numFmtId="0" fontId="24" fillId="0" borderId="34" xfId="1" applyFont="1" applyBorder="1" applyAlignment="1">
      <alignment horizontal="center" vertical="center" textRotation="255"/>
    </xf>
    <xf numFmtId="0" fontId="24" fillId="0" borderId="45" xfId="1" applyFont="1" applyBorder="1" applyAlignment="1">
      <alignment horizontal="center" vertical="center" textRotation="255"/>
    </xf>
    <xf numFmtId="0" fontId="24" fillId="0" borderId="55" xfId="1" applyFont="1" applyBorder="1" applyAlignment="1">
      <alignment horizontal="center" vertical="center" textRotation="255"/>
    </xf>
    <xf numFmtId="0" fontId="24" fillId="0" borderId="102" xfId="1" applyFont="1" applyBorder="1" applyAlignment="1">
      <alignment horizontal="center" vertical="center" textRotation="255"/>
    </xf>
    <xf numFmtId="0" fontId="26" fillId="0" borderId="40" xfId="2" applyNumberFormat="1" applyFont="1" applyFill="1" applyBorder="1" applyAlignment="1">
      <alignment horizontal="center" vertical="center" shrinkToFit="1"/>
    </xf>
    <xf numFmtId="0" fontId="26" fillId="0" borderId="0" xfId="2" applyNumberFormat="1" applyFont="1" applyFill="1" applyBorder="1" applyAlignment="1">
      <alignment horizontal="center" vertical="center" shrinkToFit="1"/>
    </xf>
    <xf numFmtId="0" fontId="26" fillId="0" borderId="37" xfId="2" applyNumberFormat="1" applyFont="1" applyFill="1" applyBorder="1" applyAlignment="1">
      <alignment horizontal="center" vertical="center" shrinkToFit="1"/>
    </xf>
    <xf numFmtId="0" fontId="21" fillId="0" borderId="43" xfId="2" applyNumberFormat="1" applyFont="1" applyFill="1" applyBorder="1" applyAlignment="1">
      <alignment horizontal="center" vertical="center"/>
    </xf>
    <xf numFmtId="0" fontId="21" fillId="0" borderId="45" xfId="2" applyNumberFormat="1" applyFont="1" applyFill="1" applyBorder="1" applyAlignment="1">
      <alignment horizontal="center" vertical="center"/>
    </xf>
    <xf numFmtId="0" fontId="21" fillId="0" borderId="53" xfId="2" applyNumberFormat="1" applyFont="1" applyFill="1" applyBorder="1" applyAlignment="1">
      <alignment horizontal="center" vertical="center"/>
    </xf>
    <xf numFmtId="0" fontId="19" fillId="0" borderId="0" xfId="3" applyFont="1" applyFill="1" applyBorder="1" applyAlignment="1">
      <alignment horizontal="center" vertical="center"/>
    </xf>
    <xf numFmtId="14" fontId="5" fillId="4" borderId="57" xfId="2" applyNumberFormat="1" applyFont="1" applyFill="1" applyBorder="1" applyAlignment="1">
      <alignment horizontal="left" vertical="center" wrapText="1"/>
    </xf>
    <xf numFmtId="14" fontId="5" fillId="4" borderId="58" xfId="2" applyNumberFormat="1" applyFont="1" applyFill="1" applyBorder="1" applyAlignment="1">
      <alignment horizontal="left" vertical="center" wrapText="1"/>
    </xf>
    <xf numFmtId="14" fontId="5" fillId="4" borderId="59" xfId="2" applyNumberFormat="1" applyFont="1" applyFill="1" applyBorder="1" applyAlignment="1">
      <alignment horizontal="left" vertical="center" wrapText="1"/>
    </xf>
    <xf numFmtId="14" fontId="5" fillId="4" borderId="60" xfId="2" applyNumberFormat="1" applyFont="1" applyFill="1" applyBorder="1" applyAlignment="1">
      <alignment horizontal="left" vertical="center" wrapText="1"/>
    </xf>
    <xf numFmtId="14" fontId="5" fillId="4" borderId="0" xfId="2" applyNumberFormat="1" applyFont="1" applyFill="1" applyBorder="1" applyAlignment="1">
      <alignment horizontal="left" vertical="center" wrapText="1"/>
    </xf>
    <xf numFmtId="14" fontId="5" fillId="4" borderId="61" xfId="2" applyNumberFormat="1" applyFont="1" applyFill="1" applyBorder="1" applyAlignment="1">
      <alignment horizontal="left" vertical="center" wrapText="1"/>
    </xf>
    <xf numFmtId="14" fontId="5" fillId="4" borderId="62" xfId="2" applyNumberFormat="1" applyFont="1" applyFill="1" applyBorder="1" applyAlignment="1">
      <alignment horizontal="left" vertical="center" wrapText="1"/>
    </xf>
    <xf numFmtId="14" fontId="5" fillId="4" borderId="63" xfId="2" applyNumberFormat="1" applyFont="1" applyFill="1" applyBorder="1" applyAlignment="1">
      <alignment horizontal="left" vertical="center" wrapText="1"/>
    </xf>
    <xf numFmtId="14" fontId="5" fillId="4" borderId="64" xfId="2" applyNumberFormat="1" applyFont="1" applyFill="1" applyBorder="1" applyAlignment="1">
      <alignment horizontal="left" vertical="center" wrapText="1"/>
    </xf>
    <xf numFmtId="49" fontId="22" fillId="0" borderId="0" xfId="2" applyNumberFormat="1" applyFont="1" applyFill="1" applyBorder="1" applyAlignment="1">
      <alignment horizontal="left" vertical="top" wrapText="1"/>
    </xf>
    <xf numFmtId="0" fontId="15" fillId="0" borderId="40" xfId="2" applyNumberFormat="1" applyFont="1" applyFill="1" applyBorder="1" applyAlignment="1">
      <alignment horizontal="center" vertical="center" shrinkToFit="1"/>
    </xf>
    <xf numFmtId="0" fontId="15" fillId="0" borderId="42" xfId="2" applyNumberFormat="1" applyFont="1" applyFill="1" applyBorder="1" applyAlignment="1">
      <alignment horizontal="center" vertical="center" shrinkToFit="1"/>
    </xf>
    <xf numFmtId="0" fontId="15" fillId="0" borderId="0" xfId="2" applyNumberFormat="1" applyFont="1" applyFill="1" applyBorder="1" applyAlignment="1">
      <alignment horizontal="center" vertical="center" shrinkToFit="1"/>
    </xf>
    <xf numFmtId="0" fontId="15" fillId="0" borderId="19" xfId="2" applyNumberFormat="1" applyFont="1" applyFill="1" applyBorder="1" applyAlignment="1">
      <alignment horizontal="center" vertical="center" shrinkToFit="1"/>
    </xf>
    <xf numFmtId="0" fontId="15" fillId="0" borderId="46" xfId="2" applyNumberFormat="1" applyFont="1" applyFill="1" applyBorder="1" applyAlignment="1">
      <alignment horizontal="center" vertical="center" shrinkToFit="1"/>
    </xf>
    <xf numFmtId="0" fontId="15" fillId="0" borderId="107" xfId="2" applyNumberFormat="1" applyFont="1" applyFill="1" applyBorder="1" applyAlignment="1">
      <alignment horizontal="center" vertical="center" shrinkToFit="1"/>
    </xf>
    <xf numFmtId="14" fontId="18" fillId="0" borderId="49" xfId="1" applyNumberFormat="1" applyFont="1" applyBorder="1" applyAlignment="1">
      <alignment horizontal="center" vertical="center" shrinkToFit="1"/>
    </xf>
    <xf numFmtId="14" fontId="18" fillId="0" borderId="0" xfId="1" applyNumberFormat="1" applyFont="1" applyBorder="1" applyAlignment="1">
      <alignment horizontal="center" vertical="center" shrinkToFit="1"/>
    </xf>
    <xf numFmtId="14" fontId="18" fillId="0" borderId="51" xfId="1" applyNumberFormat="1" applyFont="1" applyBorder="1" applyAlignment="1">
      <alignment horizontal="center" vertical="center" shrinkToFit="1"/>
    </xf>
    <xf numFmtId="14" fontId="18" fillId="0" borderId="19" xfId="1" applyNumberFormat="1" applyFont="1" applyBorder="1" applyAlignment="1">
      <alignment horizontal="center" vertical="center" shrinkToFit="1"/>
    </xf>
    <xf numFmtId="49" fontId="23" fillId="0" borderId="49" xfId="2" applyNumberFormat="1" applyFont="1" applyFill="1" applyBorder="1" applyAlignment="1">
      <alignment horizontal="center" vertical="center"/>
    </xf>
    <xf numFmtId="49" fontId="23" fillId="0" borderId="0" xfId="2" applyNumberFormat="1" applyFont="1" applyFill="1" applyBorder="1" applyAlignment="1">
      <alignment horizontal="center" vertical="center"/>
    </xf>
    <xf numFmtId="49" fontId="23" fillId="0" borderId="5" xfId="2" applyNumberFormat="1" applyFont="1" applyFill="1" applyBorder="1" applyAlignment="1">
      <alignment horizontal="center" vertical="center"/>
    </xf>
    <xf numFmtId="0" fontId="23" fillId="0" borderId="7" xfId="2" applyFont="1" applyFill="1" applyBorder="1" applyAlignment="1">
      <alignment horizontal="left" vertical="center" wrapText="1"/>
    </xf>
    <xf numFmtId="0" fontId="23" fillId="0" borderId="8" xfId="2" applyFont="1" applyFill="1" applyBorder="1" applyAlignment="1">
      <alignment horizontal="left" vertical="center" wrapText="1"/>
    </xf>
    <xf numFmtId="0" fontId="23" fillId="0" borderId="9" xfId="2" applyFont="1" applyFill="1" applyBorder="1" applyAlignment="1">
      <alignment horizontal="left" vertical="center" wrapText="1"/>
    </xf>
    <xf numFmtId="0" fontId="23" fillId="0" borderId="15" xfId="2" applyFont="1" applyFill="1" applyBorder="1" applyAlignment="1">
      <alignment horizontal="left" vertical="center" wrapText="1"/>
    </xf>
    <xf numFmtId="0" fontId="23" fillId="0" borderId="16" xfId="2" applyFont="1" applyFill="1" applyBorder="1" applyAlignment="1">
      <alignment horizontal="left" vertical="center" wrapText="1"/>
    </xf>
    <xf numFmtId="0" fontId="23" fillId="0" borderId="17" xfId="2" applyFont="1" applyFill="1" applyBorder="1" applyAlignment="1">
      <alignment horizontal="left" vertical="center" wrapText="1"/>
    </xf>
    <xf numFmtId="0" fontId="23" fillId="0" borderId="81" xfId="3" applyFont="1" applyFill="1" applyBorder="1" applyAlignment="1">
      <alignment horizontal="center" vertical="center" shrinkToFit="1"/>
    </xf>
    <xf numFmtId="0" fontId="4" fillId="0" borderId="34" xfId="2" applyFont="1" applyBorder="1" applyAlignment="1">
      <alignment horizontal="left" vertical="top" wrapText="1"/>
    </xf>
    <xf numFmtId="0" fontId="7" fillId="0" borderId="0" xfId="1" applyFont="1" applyFill="1" applyAlignment="1">
      <alignment horizontal="center" vertical="center"/>
    </xf>
    <xf numFmtId="0" fontId="5" fillId="0" borderId="0" xfId="3" quotePrefix="1" applyFont="1" applyFill="1" applyAlignment="1">
      <alignment horizontal="left"/>
    </xf>
    <xf numFmtId="49" fontId="15" fillId="10" borderId="1" xfId="2" applyNumberFormat="1" applyFont="1" applyFill="1" applyBorder="1" applyAlignment="1">
      <alignment horizontal="center" vertical="center" wrapText="1"/>
    </xf>
    <xf numFmtId="49" fontId="15" fillId="10" borderId="2" xfId="2" applyNumberFormat="1" applyFont="1" applyFill="1" applyBorder="1" applyAlignment="1">
      <alignment horizontal="center" vertical="center" wrapText="1"/>
    </xf>
    <xf numFmtId="49" fontId="15" fillId="10" borderId="18" xfId="2" applyNumberFormat="1" applyFont="1" applyFill="1" applyBorder="1" applyAlignment="1">
      <alignment horizontal="center" vertical="center" wrapText="1"/>
    </xf>
    <xf numFmtId="49" fontId="15" fillId="10" borderId="13" xfId="2" applyNumberFormat="1" applyFont="1" applyFill="1" applyBorder="1" applyAlignment="1">
      <alignment horizontal="center" vertical="center" wrapText="1"/>
    </xf>
    <xf numFmtId="49" fontId="15" fillId="10" borderId="0" xfId="2" applyNumberFormat="1" applyFont="1" applyFill="1" applyBorder="1" applyAlignment="1">
      <alignment horizontal="center" vertical="center" wrapText="1"/>
    </xf>
    <xf numFmtId="49" fontId="15" fillId="10" borderId="14" xfId="2" applyNumberFormat="1" applyFont="1" applyFill="1" applyBorder="1" applyAlignment="1">
      <alignment horizontal="center" vertical="center" wrapText="1"/>
    </xf>
    <xf numFmtId="49" fontId="15" fillId="10" borderId="4" xfId="2" applyNumberFormat="1" applyFont="1" applyFill="1" applyBorder="1" applyAlignment="1">
      <alignment horizontal="center" vertical="center" wrapText="1"/>
    </xf>
    <xf numFmtId="49" fontId="15" fillId="10" borderId="5" xfId="2" applyNumberFormat="1" applyFont="1" applyFill="1" applyBorder="1" applyAlignment="1">
      <alignment horizontal="center" vertical="center" wrapText="1"/>
    </xf>
    <xf numFmtId="49" fontId="15" fillId="10" borderId="20" xfId="2" applyNumberFormat="1" applyFont="1" applyFill="1" applyBorder="1" applyAlignment="1">
      <alignment horizontal="center" vertical="center" wrapText="1"/>
    </xf>
    <xf numFmtId="49" fontId="5" fillId="11" borderId="2" xfId="2" applyNumberFormat="1" applyFont="1" applyFill="1" applyBorder="1" applyAlignment="1">
      <alignment horizontal="left" vertical="center"/>
    </xf>
    <xf numFmtId="49" fontId="5" fillId="11" borderId="3" xfId="2" applyNumberFormat="1" applyFont="1" applyFill="1" applyBorder="1" applyAlignment="1">
      <alignment horizontal="left" vertical="center"/>
    </xf>
    <xf numFmtId="49" fontId="5" fillId="11" borderId="0" xfId="2" applyNumberFormat="1" applyFont="1" applyFill="1" applyBorder="1" applyAlignment="1">
      <alignment horizontal="left" vertical="center"/>
    </xf>
    <xf numFmtId="49" fontId="5" fillId="11" borderId="19" xfId="2" applyNumberFormat="1" applyFont="1" applyFill="1" applyBorder="1" applyAlignment="1">
      <alignment horizontal="left" vertical="center"/>
    </xf>
    <xf numFmtId="49" fontId="5" fillId="11" borderId="37" xfId="2" applyNumberFormat="1" applyFont="1" applyFill="1" applyBorder="1" applyAlignment="1">
      <alignment horizontal="left" vertical="center"/>
    </xf>
    <xf numFmtId="49" fontId="5" fillId="11" borderId="38" xfId="2" applyNumberFormat="1" applyFont="1" applyFill="1" applyBorder="1" applyAlignment="1">
      <alignment horizontal="left" vertical="center"/>
    </xf>
    <xf numFmtId="0" fontId="16" fillId="3" borderId="35" xfId="2" applyNumberFormat="1" applyFont="1" applyFill="1" applyBorder="1" applyAlignment="1">
      <alignment horizontal="center" vertical="center"/>
    </xf>
    <xf numFmtId="0" fontId="24" fillId="0" borderId="39" xfId="1" applyFont="1" applyBorder="1" applyAlignment="1">
      <alignment horizontal="center" vertical="center" textRotation="255"/>
    </xf>
    <xf numFmtId="0" fontId="24" fillId="0" borderId="40" xfId="1" applyFont="1" applyBorder="1" applyAlignment="1">
      <alignment horizontal="center" vertical="center" textRotation="255"/>
    </xf>
    <xf numFmtId="0" fontId="24" fillId="0" borderId="13" xfId="1" applyFont="1" applyBorder="1" applyAlignment="1">
      <alignment horizontal="center" vertical="center" textRotation="255"/>
    </xf>
    <xf numFmtId="0" fontId="24" fillId="0" borderId="0" xfId="1" applyFont="1" applyBorder="1" applyAlignment="1">
      <alignment horizontal="center" vertical="center" textRotation="255"/>
    </xf>
    <xf numFmtId="0" fontId="24" fillId="0" borderId="4" xfId="1" applyFont="1" applyBorder="1" applyAlignment="1">
      <alignment horizontal="center" vertical="center" textRotation="255"/>
    </xf>
    <xf numFmtId="0" fontId="24" fillId="0" borderId="5" xfId="1" applyFont="1" applyBorder="1" applyAlignment="1">
      <alignment horizontal="center" vertical="center" textRotation="255"/>
    </xf>
    <xf numFmtId="49" fontId="16" fillId="0" borderId="13" xfId="2" applyNumberFormat="1" applyFont="1" applyFill="1" applyBorder="1" applyAlignment="1">
      <alignment horizontal="center" vertical="center"/>
    </xf>
    <xf numFmtId="49" fontId="16" fillId="0" borderId="0" xfId="2" applyNumberFormat="1" applyFont="1" applyFill="1" applyBorder="1" applyAlignment="1">
      <alignment horizontal="center" vertical="center"/>
    </xf>
    <xf numFmtId="49" fontId="28" fillId="0" borderId="0" xfId="2" applyNumberFormat="1" applyFont="1" applyFill="1" applyBorder="1" applyAlignment="1">
      <alignment horizontal="center" vertical="center" wrapText="1"/>
    </xf>
    <xf numFmtId="49" fontId="27" fillId="0" borderId="0" xfId="2" applyNumberFormat="1" applyFont="1" applyFill="1" applyBorder="1" applyAlignment="1">
      <alignment horizontal="center" vertical="center" wrapText="1"/>
    </xf>
    <xf numFmtId="0" fontId="26" fillId="0" borderId="41" xfId="2" applyNumberFormat="1" applyFont="1" applyFill="1" applyBorder="1" applyAlignment="1">
      <alignment horizontal="center" vertical="center"/>
    </xf>
    <xf numFmtId="0" fontId="26" fillId="0" borderId="40" xfId="2" applyNumberFormat="1" applyFont="1" applyFill="1" applyBorder="1" applyAlignment="1">
      <alignment horizontal="center" vertical="center"/>
    </xf>
    <xf numFmtId="0" fontId="26" fillId="0" borderId="34" xfId="2" applyNumberFormat="1" applyFont="1" applyFill="1" applyBorder="1" applyAlignment="1">
      <alignment horizontal="center" vertical="center"/>
    </xf>
    <xf numFmtId="0" fontId="26" fillId="0" borderId="0" xfId="2" applyNumberFormat="1" applyFont="1" applyFill="1" applyBorder="1" applyAlignment="1">
      <alignment horizontal="center" vertical="center"/>
    </xf>
    <xf numFmtId="0" fontId="26" fillId="0" borderId="36" xfId="2" applyNumberFormat="1" applyFont="1" applyFill="1" applyBorder="1" applyAlignment="1">
      <alignment horizontal="center" vertical="center"/>
    </xf>
    <xf numFmtId="0" fontId="26" fillId="0" borderId="37" xfId="2" applyNumberFormat="1" applyFont="1" applyFill="1" applyBorder="1" applyAlignment="1">
      <alignment horizontal="center" vertical="center"/>
    </xf>
    <xf numFmtId="49" fontId="21" fillId="0" borderId="4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21" fillId="0" borderId="37" xfId="2" applyNumberFormat="1" applyFont="1" applyFill="1" applyBorder="1" applyAlignment="1">
      <alignment horizontal="center" vertical="center"/>
    </xf>
    <xf numFmtId="49" fontId="16" fillId="0" borderId="39" xfId="2" applyNumberFormat="1" applyFont="1" applyFill="1" applyBorder="1" applyAlignment="1">
      <alignment horizontal="center" vertical="center"/>
    </xf>
    <xf numFmtId="49" fontId="16" fillId="0" borderId="40" xfId="2" applyNumberFormat="1" applyFont="1" applyFill="1" applyBorder="1" applyAlignment="1">
      <alignment horizontal="center" vertical="center"/>
    </xf>
    <xf numFmtId="0" fontId="19" fillId="10" borderId="29" xfId="2" applyFont="1" applyFill="1" applyBorder="1" applyAlignment="1">
      <alignment horizontal="center" vertical="center" shrinkToFit="1"/>
    </xf>
    <xf numFmtId="0" fontId="19" fillId="10" borderId="5" xfId="2" applyFont="1" applyFill="1" applyBorder="1" applyAlignment="1">
      <alignment horizontal="center" vertical="center" shrinkToFit="1"/>
    </xf>
    <xf numFmtId="0" fontId="19" fillId="10" borderId="20" xfId="2" applyFont="1" applyFill="1" applyBorder="1" applyAlignment="1">
      <alignment horizontal="center" vertical="center" shrinkToFit="1"/>
    </xf>
    <xf numFmtId="0" fontId="26" fillId="0" borderId="26" xfId="2" applyFont="1" applyFill="1" applyBorder="1" applyAlignment="1">
      <alignment horizontal="left" vertical="center" shrinkToFit="1"/>
    </xf>
    <xf numFmtId="0" fontId="26" fillId="0" borderId="27" xfId="2" applyFont="1" applyFill="1" applyBorder="1" applyAlignment="1">
      <alignment horizontal="left" vertical="center" shrinkToFit="1"/>
    </xf>
    <xf numFmtId="0" fontId="26" fillId="0" borderId="28" xfId="2" applyFont="1" applyFill="1" applyBorder="1" applyAlignment="1">
      <alignment horizontal="left" vertical="center" shrinkToFit="1"/>
    </xf>
    <xf numFmtId="0" fontId="26" fillId="0" borderId="7" xfId="2" applyFont="1" applyFill="1" applyBorder="1" applyAlignment="1">
      <alignment horizontal="left" vertical="center" shrinkToFit="1"/>
    </xf>
    <xf numFmtId="0" fontId="26" fillId="0" borderId="25" xfId="2" applyFont="1" applyFill="1" applyBorder="1" applyAlignment="1">
      <alignment horizontal="left" vertical="center" shrinkToFit="1"/>
    </xf>
    <xf numFmtId="0" fontId="26" fillId="0" borderId="30" xfId="2" applyFont="1" applyFill="1" applyBorder="1" applyAlignment="1">
      <alignment horizontal="left" vertical="center" shrinkToFit="1"/>
    </xf>
    <xf numFmtId="0" fontId="26" fillId="0" borderId="31" xfId="2" applyFont="1" applyFill="1" applyBorder="1" applyAlignment="1">
      <alignment horizontal="left" vertical="center" shrinkToFit="1"/>
    </xf>
    <xf numFmtId="0" fontId="26" fillId="0" borderId="32" xfId="2" applyFont="1" applyFill="1" applyBorder="1" applyAlignment="1">
      <alignment horizontal="left" vertical="center" shrinkToFit="1"/>
    </xf>
    <xf numFmtId="0" fontId="15" fillId="0" borderId="1" xfId="2" applyNumberFormat="1" applyFont="1" applyFill="1" applyBorder="1" applyAlignment="1">
      <alignment horizontal="center" vertical="center"/>
    </xf>
    <xf numFmtId="0" fontId="15" fillId="0" borderId="3" xfId="2" applyNumberFormat="1" applyFont="1" applyFill="1" applyBorder="1" applyAlignment="1">
      <alignment horizontal="center" vertical="center"/>
    </xf>
    <xf numFmtId="0" fontId="15" fillId="0" borderId="4" xfId="2" applyNumberFormat="1" applyFont="1" applyFill="1" applyBorder="1" applyAlignment="1">
      <alignment horizontal="center" vertical="center"/>
    </xf>
    <xf numFmtId="0" fontId="15" fillId="0" borderId="6" xfId="2" applyNumberFormat="1" applyFont="1" applyFill="1" applyBorder="1" applyAlignment="1">
      <alignment horizontal="center" vertical="center"/>
    </xf>
    <xf numFmtId="0" fontId="23" fillId="0" borderId="13" xfId="3" applyNumberFormat="1" applyFont="1" applyFill="1" applyBorder="1" applyAlignment="1">
      <alignment horizontal="left" vertical="center" wrapText="1"/>
    </xf>
    <xf numFmtId="0" fontId="23" fillId="0" borderId="0" xfId="3" applyNumberFormat="1" applyFont="1" applyFill="1" applyBorder="1" applyAlignment="1">
      <alignment horizontal="left" vertical="center"/>
    </xf>
    <xf numFmtId="0" fontId="23" fillId="0" borderId="72" xfId="3" applyNumberFormat="1" applyFont="1" applyFill="1" applyBorder="1" applyAlignment="1">
      <alignment horizontal="left" vertical="center"/>
    </xf>
    <xf numFmtId="0" fontId="23" fillId="0" borderId="13" xfId="3" applyNumberFormat="1" applyFont="1" applyFill="1" applyBorder="1" applyAlignment="1">
      <alignment horizontal="left" vertical="center"/>
    </xf>
    <xf numFmtId="0" fontId="48" fillId="7" borderId="1" xfId="1" applyFont="1" applyFill="1" applyBorder="1" applyAlignment="1">
      <alignment horizontal="center" vertical="center" shrinkToFit="1"/>
    </xf>
    <xf numFmtId="0" fontId="48" fillId="7" borderId="2" xfId="1" applyFont="1" applyFill="1" applyBorder="1" applyAlignment="1">
      <alignment horizontal="center" vertical="center" shrinkToFit="1"/>
    </xf>
    <xf numFmtId="0" fontId="48" fillId="7" borderId="3" xfId="1" applyFont="1" applyFill="1" applyBorder="1" applyAlignment="1">
      <alignment horizontal="center" vertical="center" shrinkToFit="1"/>
    </xf>
    <xf numFmtId="0" fontId="48" fillId="7" borderId="4" xfId="1" applyFont="1" applyFill="1" applyBorder="1" applyAlignment="1">
      <alignment horizontal="center" vertical="center" shrinkToFit="1"/>
    </xf>
    <xf numFmtId="0" fontId="48" fillId="7" borderId="5" xfId="1" applyFont="1" applyFill="1" applyBorder="1" applyAlignment="1">
      <alignment horizontal="center" vertical="center" shrinkToFit="1"/>
    </xf>
    <xf numFmtId="0" fontId="48" fillId="7" borderId="6" xfId="1" applyFont="1" applyFill="1" applyBorder="1" applyAlignment="1">
      <alignment horizontal="center" vertical="center" shrinkToFit="1"/>
    </xf>
    <xf numFmtId="49" fontId="23" fillId="0" borderId="41" xfId="2" applyNumberFormat="1" applyFont="1" applyFill="1" applyBorder="1" applyAlignment="1">
      <alignment horizontal="center" vertical="center"/>
    </xf>
    <xf numFmtId="49" fontId="23" fillId="0" borderId="40" xfId="2" applyNumberFormat="1" applyFont="1" applyFill="1" applyBorder="1" applyAlignment="1">
      <alignment horizontal="center" vertical="center"/>
    </xf>
    <xf numFmtId="49" fontId="23" fillId="0" borderId="34" xfId="2" applyNumberFormat="1" applyFont="1" applyFill="1" applyBorder="1" applyAlignment="1">
      <alignment horizontal="center" vertical="center"/>
    </xf>
    <xf numFmtId="49" fontId="23" fillId="0" borderId="36" xfId="2" applyNumberFormat="1" applyFont="1" applyFill="1" applyBorder="1" applyAlignment="1">
      <alignment horizontal="center" vertical="center"/>
    </xf>
    <xf numFmtId="49" fontId="23" fillId="0" borderId="37" xfId="2" applyNumberFormat="1" applyFont="1" applyFill="1" applyBorder="1" applyAlignment="1">
      <alignment horizontal="center" vertical="center"/>
    </xf>
    <xf numFmtId="49" fontId="23" fillId="0" borderId="79" xfId="2" applyNumberFormat="1" applyFont="1" applyFill="1" applyBorder="1" applyAlignment="1">
      <alignment horizontal="center" vertical="center"/>
    </xf>
    <xf numFmtId="49" fontId="23" fillId="0" borderId="14" xfId="2" applyNumberFormat="1" applyFont="1" applyFill="1" applyBorder="1" applyAlignment="1">
      <alignment horizontal="center" vertical="center"/>
    </xf>
    <xf numFmtId="49" fontId="23" fillId="0" borderId="80" xfId="2" applyNumberFormat="1" applyFont="1" applyFill="1" applyBorder="1" applyAlignment="1">
      <alignment horizontal="center" vertical="center"/>
    </xf>
    <xf numFmtId="0" fontId="23" fillId="0" borderId="0" xfId="2" applyFont="1" applyFill="1" applyBorder="1" applyAlignment="1">
      <alignment horizontal="center" vertical="center"/>
    </xf>
    <xf numFmtId="0" fontId="23" fillId="0" borderId="0" xfId="2" applyFont="1" applyFill="1" applyBorder="1" applyAlignment="1">
      <alignment horizontal="center" vertical="center" shrinkToFit="1"/>
    </xf>
    <xf numFmtId="49" fontId="23" fillId="0" borderId="45" xfId="2" applyNumberFormat="1" applyFont="1" applyFill="1" applyBorder="1" applyAlignment="1">
      <alignment horizontal="center" vertical="center"/>
    </xf>
    <xf numFmtId="49" fontId="23" fillId="0" borderId="0" xfId="2" applyNumberFormat="1" applyFont="1" applyFill="1" applyBorder="1" applyAlignment="1">
      <alignment horizontal="left" vertical="center"/>
    </xf>
    <xf numFmtId="0" fontId="19" fillId="10" borderId="1" xfId="2" applyFont="1" applyFill="1" applyBorder="1" applyAlignment="1">
      <alignment horizontal="center" vertical="center"/>
    </xf>
    <xf numFmtId="0" fontId="19" fillId="10" borderId="2" xfId="2" applyFont="1" applyFill="1" applyBorder="1" applyAlignment="1">
      <alignment horizontal="center" vertical="center"/>
    </xf>
    <xf numFmtId="0" fontId="19" fillId="10" borderId="13" xfId="2" applyFont="1" applyFill="1" applyBorder="1" applyAlignment="1">
      <alignment horizontal="center" vertical="center"/>
    </xf>
    <xf numFmtId="0" fontId="19" fillId="10" borderId="0" xfId="2" applyFont="1" applyFill="1" applyBorder="1" applyAlignment="1">
      <alignment horizontal="center" vertical="center"/>
    </xf>
    <xf numFmtId="0" fontId="19" fillId="10" borderId="22" xfId="2" applyFont="1" applyFill="1" applyBorder="1" applyAlignment="1">
      <alignment horizontal="center" vertical="center"/>
    </xf>
    <xf numFmtId="0" fontId="19" fillId="10" borderId="16" xfId="2" applyFont="1" applyFill="1" applyBorder="1" applyAlignment="1">
      <alignment horizontal="center" vertical="center"/>
    </xf>
    <xf numFmtId="0" fontId="26" fillId="0" borderId="21" xfId="2" applyFont="1" applyFill="1" applyBorder="1" applyAlignment="1">
      <alignment horizontal="left" vertical="center" shrinkToFit="1"/>
    </xf>
    <xf numFmtId="0" fontId="26" fillId="0" borderId="2" xfId="2" applyFont="1" applyFill="1" applyBorder="1" applyAlignment="1">
      <alignment horizontal="left" vertical="center" shrinkToFit="1"/>
    </xf>
    <xf numFmtId="0" fontId="26" fillId="0" borderId="18" xfId="2" applyFont="1" applyFill="1" applyBorder="1" applyAlignment="1">
      <alignment horizontal="left" vertical="center" shrinkToFit="1"/>
    </xf>
    <xf numFmtId="0" fontId="26" fillId="0" borderId="15" xfId="2" applyFont="1" applyFill="1" applyBorder="1" applyAlignment="1">
      <alignment horizontal="left" vertical="center" shrinkToFit="1"/>
    </xf>
    <xf numFmtId="0" fontId="26" fillId="0" borderId="16" xfId="2" applyFont="1" applyFill="1" applyBorder="1" applyAlignment="1">
      <alignment horizontal="left" vertical="center" shrinkToFit="1"/>
    </xf>
    <xf numFmtId="0" fontId="26" fillId="0" borderId="17" xfId="2" applyFont="1" applyFill="1" applyBorder="1" applyAlignment="1">
      <alignment horizontal="left" vertical="center" shrinkToFit="1"/>
    </xf>
    <xf numFmtId="49" fontId="23" fillId="0" borderId="50" xfId="2" applyNumberFormat="1" applyFont="1" applyFill="1" applyBorder="1" applyAlignment="1">
      <alignment horizontal="center" vertical="center" wrapText="1"/>
    </xf>
    <xf numFmtId="49" fontId="23" fillId="0" borderId="49" xfId="2" applyNumberFormat="1" applyFont="1" applyFill="1" applyBorder="1" applyAlignment="1">
      <alignment horizontal="center" vertical="center" wrapText="1"/>
    </xf>
    <xf numFmtId="49" fontId="23" fillId="0" borderId="56" xfId="2" applyNumberFormat="1" applyFont="1" applyFill="1" applyBorder="1" applyAlignment="1">
      <alignment horizontal="center" vertical="center" wrapText="1"/>
    </xf>
    <xf numFmtId="49" fontId="23" fillId="0" borderId="55" xfId="2" applyNumberFormat="1" applyFont="1" applyFill="1" applyBorder="1" applyAlignment="1">
      <alignment horizontal="center" vertical="center" wrapText="1"/>
    </xf>
    <xf numFmtId="49" fontId="23" fillId="0" borderId="5" xfId="2" applyNumberFormat="1" applyFont="1" applyFill="1" applyBorder="1" applyAlignment="1">
      <alignment horizontal="center" vertical="center" wrapText="1"/>
    </xf>
    <xf numFmtId="49" fontId="23" fillId="0" borderId="102" xfId="2" applyNumberFormat="1" applyFont="1" applyFill="1" applyBorder="1" applyAlignment="1">
      <alignment horizontal="center" vertical="center" wrapText="1"/>
    </xf>
    <xf numFmtId="0" fontId="19" fillId="10" borderId="21" xfId="2" applyFont="1" applyFill="1" applyBorder="1" applyAlignment="1">
      <alignment horizontal="center" vertical="center" shrinkToFit="1"/>
    </xf>
    <xf numFmtId="0" fontId="19" fillId="10" borderId="2" xfId="2" applyFont="1" applyFill="1" applyBorder="1" applyAlignment="1">
      <alignment horizontal="center" vertical="center" shrinkToFit="1"/>
    </xf>
    <xf numFmtId="0" fontId="19" fillId="10" borderId="18" xfId="2" applyFont="1" applyFill="1" applyBorder="1" applyAlignment="1">
      <alignment horizontal="center" vertical="center" shrinkToFit="1"/>
    </xf>
    <xf numFmtId="49" fontId="16" fillId="11" borderId="1" xfId="2" applyNumberFormat="1" applyFont="1" applyFill="1" applyBorder="1" applyAlignment="1">
      <alignment horizontal="center" vertical="center"/>
    </xf>
    <xf numFmtId="49" fontId="16" fillId="11" borderId="2" xfId="2" applyNumberFormat="1" applyFont="1" applyFill="1" applyBorder="1" applyAlignment="1">
      <alignment horizontal="center" vertical="center"/>
    </xf>
    <xf numFmtId="49" fontId="16" fillId="11" borderId="82" xfId="2" applyNumberFormat="1" applyFont="1" applyFill="1" applyBorder="1" applyAlignment="1">
      <alignment horizontal="center" vertical="center"/>
    </xf>
    <xf numFmtId="49" fontId="16" fillId="11" borderId="13" xfId="2" applyNumberFormat="1" applyFont="1" applyFill="1" applyBorder="1" applyAlignment="1">
      <alignment horizontal="center" vertical="center"/>
    </xf>
    <xf numFmtId="49" fontId="16" fillId="11" borderId="0" xfId="2" applyNumberFormat="1" applyFont="1" applyFill="1" applyBorder="1" applyAlignment="1">
      <alignment horizontal="center" vertical="center"/>
    </xf>
    <xf numFmtId="49" fontId="16" fillId="11" borderId="45" xfId="2" applyNumberFormat="1" applyFont="1" applyFill="1" applyBorder="1" applyAlignment="1">
      <alignment horizontal="center" vertical="center"/>
    </xf>
    <xf numFmtId="49" fontId="16" fillId="11" borderId="83" xfId="2" applyNumberFormat="1" applyFont="1" applyFill="1" applyBorder="1" applyAlignment="1">
      <alignment horizontal="center" vertical="center"/>
    </xf>
    <xf numFmtId="49" fontId="16" fillId="11" borderId="37" xfId="2" applyNumberFormat="1" applyFont="1" applyFill="1" applyBorder="1" applyAlignment="1">
      <alignment horizontal="center" vertical="center"/>
    </xf>
    <xf numFmtId="49" fontId="16" fillId="11" borderId="53" xfId="2" applyNumberFormat="1" applyFont="1" applyFill="1" applyBorder="1" applyAlignment="1">
      <alignment horizontal="center" vertical="center"/>
    </xf>
    <xf numFmtId="0" fontId="2" fillId="0" borderId="35" xfId="1" applyFont="1" applyBorder="1" applyAlignment="1">
      <alignment horizontal="center" vertical="center"/>
    </xf>
    <xf numFmtId="0" fontId="2" fillId="0" borderId="0" xfId="1" applyFont="1" applyBorder="1" applyAlignment="1">
      <alignment horizontal="center" vertical="center"/>
    </xf>
    <xf numFmtId="0" fontId="2" fillId="0" borderId="110" xfId="1" applyFont="1" applyBorder="1" applyAlignment="1">
      <alignment horizontal="center" vertical="center"/>
    </xf>
    <xf numFmtId="0" fontId="2" fillId="0" borderId="111" xfId="1" applyFont="1" applyBorder="1" applyAlignment="1">
      <alignment horizontal="center" vertical="center"/>
    </xf>
    <xf numFmtId="0" fontId="2" fillId="0" borderId="112" xfId="1" applyFont="1" applyBorder="1" applyAlignment="1">
      <alignment horizontal="center" vertical="center"/>
    </xf>
    <xf numFmtId="0" fontId="2" fillId="0" borderId="37" xfId="1" applyFont="1" applyBorder="1" applyAlignment="1">
      <alignment horizontal="center" vertical="center"/>
    </xf>
    <xf numFmtId="0" fontId="2" fillId="0" borderId="35" xfId="1" applyFont="1" applyBorder="1" applyAlignment="1">
      <alignment horizontal="center" vertical="center" wrapText="1"/>
    </xf>
    <xf numFmtId="0" fontId="2" fillId="0" borderId="0" xfId="1" applyFont="1" applyBorder="1" applyAlignment="1">
      <alignment horizontal="center" vertical="center" wrapText="1"/>
    </xf>
    <xf numFmtId="0" fontId="23" fillId="0" borderId="47" xfId="3" applyFont="1" applyFill="1" applyBorder="1" applyAlignment="1">
      <alignment horizontal="center" vertical="center" shrinkToFit="1"/>
    </xf>
    <xf numFmtId="0" fontId="23" fillId="0" borderId="81" xfId="3" applyFont="1" applyFill="1" applyBorder="1" applyAlignment="1">
      <alignment horizontal="center" vertical="center"/>
    </xf>
    <xf numFmtId="0" fontId="17" fillId="0" borderId="0" xfId="3" quotePrefix="1" applyFont="1" applyFill="1" applyAlignment="1">
      <alignment horizontal="left" vertical="center"/>
    </xf>
    <xf numFmtId="0" fontId="17" fillId="0" borderId="5" xfId="3" quotePrefix="1" applyFont="1" applyFill="1" applyBorder="1" applyAlignment="1">
      <alignment horizontal="left" vertical="center"/>
    </xf>
    <xf numFmtId="176" fontId="16" fillId="0" borderId="21" xfId="2" applyNumberFormat="1" applyFont="1" applyFill="1" applyBorder="1" applyAlignment="1">
      <alignment horizontal="center" vertical="center" shrinkToFit="1"/>
    </xf>
    <xf numFmtId="176" fontId="16" fillId="0" borderId="2" xfId="2" applyNumberFormat="1" applyFont="1" applyFill="1" applyBorder="1" applyAlignment="1">
      <alignment horizontal="center" vertical="center" shrinkToFit="1"/>
    </xf>
    <xf numFmtId="176" fontId="16" fillId="0" borderId="3" xfId="2" applyNumberFormat="1" applyFont="1" applyFill="1" applyBorder="1" applyAlignment="1">
      <alignment horizontal="center" vertical="center" shrinkToFit="1"/>
    </xf>
    <xf numFmtId="176" fontId="16" fillId="0" borderId="10" xfId="2" applyNumberFormat="1" applyFont="1" applyFill="1" applyBorder="1" applyAlignment="1">
      <alignment horizontal="center" vertical="center" shrinkToFit="1"/>
    </xf>
    <xf numFmtId="176" fontId="16" fillId="0" borderId="0" xfId="2" applyNumberFormat="1" applyFont="1" applyFill="1" applyBorder="1" applyAlignment="1">
      <alignment horizontal="center" vertical="center" shrinkToFit="1"/>
    </xf>
    <xf numFmtId="176" fontId="16" fillId="0" borderId="19" xfId="2" applyNumberFormat="1" applyFont="1" applyFill="1" applyBorder="1" applyAlignment="1">
      <alignment horizontal="center" vertical="center" shrinkToFit="1"/>
    </xf>
    <xf numFmtId="176" fontId="16" fillId="0" borderId="29" xfId="2" applyNumberFormat="1" applyFont="1" applyFill="1" applyBorder="1" applyAlignment="1">
      <alignment horizontal="center" vertical="center" shrinkToFit="1"/>
    </xf>
    <xf numFmtId="176" fontId="16" fillId="0" borderId="5" xfId="2" applyNumberFormat="1" applyFont="1" applyFill="1" applyBorder="1" applyAlignment="1">
      <alignment horizontal="center" vertical="center" shrinkToFit="1"/>
    </xf>
    <xf numFmtId="176" fontId="16" fillId="0" borderId="6" xfId="2" applyNumberFormat="1" applyFont="1" applyFill="1" applyBorder="1" applyAlignment="1">
      <alignment horizontal="center" vertical="center" shrinkToFit="1"/>
    </xf>
    <xf numFmtId="49" fontId="20" fillId="10" borderId="21" xfId="2" applyNumberFormat="1" applyFont="1" applyFill="1" applyBorder="1" applyAlignment="1">
      <alignment horizontal="center" vertical="center" wrapText="1" shrinkToFit="1"/>
    </xf>
    <xf numFmtId="49" fontId="20" fillId="10" borderId="18" xfId="2" applyNumberFormat="1" applyFont="1" applyFill="1" applyBorder="1" applyAlignment="1">
      <alignment horizontal="center" vertical="center" wrapText="1" shrinkToFit="1"/>
    </xf>
    <xf numFmtId="49" fontId="20" fillId="10" borderId="10" xfId="2" applyNumberFormat="1" applyFont="1" applyFill="1" applyBorder="1" applyAlignment="1">
      <alignment horizontal="center" vertical="center" wrapText="1" shrinkToFit="1"/>
    </xf>
    <xf numFmtId="49" fontId="20" fillId="10" borderId="14" xfId="2" applyNumberFormat="1" applyFont="1" applyFill="1" applyBorder="1" applyAlignment="1">
      <alignment horizontal="center" vertical="center" wrapText="1" shrinkToFit="1"/>
    </xf>
    <xf numFmtId="49" fontId="20" fillId="10" borderId="15" xfId="2" applyNumberFormat="1" applyFont="1" applyFill="1" applyBorder="1" applyAlignment="1">
      <alignment horizontal="center" vertical="center" wrapText="1" shrinkToFit="1"/>
    </xf>
    <xf numFmtId="49" fontId="20" fillId="10" borderId="17" xfId="2" applyNumberFormat="1" applyFont="1" applyFill="1" applyBorder="1" applyAlignment="1">
      <alignment horizontal="center" vertical="center" wrapText="1" shrinkToFit="1"/>
    </xf>
    <xf numFmtId="177" fontId="26" fillId="0" borderId="21" xfId="2" applyNumberFormat="1" applyFont="1" applyFill="1" applyBorder="1" applyAlignment="1">
      <alignment horizontal="left" vertical="center" shrinkToFit="1"/>
    </xf>
    <xf numFmtId="177" fontId="26" fillId="0" borderId="2" xfId="2" applyNumberFormat="1" applyFont="1" applyFill="1" applyBorder="1" applyAlignment="1">
      <alignment horizontal="left" vertical="center" shrinkToFit="1"/>
    </xf>
    <xf numFmtId="177" fontId="26" fillId="0" borderId="3" xfId="2" applyNumberFormat="1" applyFont="1" applyFill="1" applyBorder="1" applyAlignment="1">
      <alignment horizontal="left" vertical="center" shrinkToFit="1"/>
    </xf>
    <xf numFmtId="177" fontId="26" fillId="0" borderId="10" xfId="2" applyNumberFormat="1" applyFont="1" applyFill="1" applyBorder="1" applyAlignment="1">
      <alignment horizontal="left" vertical="center" shrinkToFit="1"/>
    </xf>
    <xf numFmtId="177" fontId="26" fillId="0" borderId="0" xfId="2" applyNumberFormat="1" applyFont="1" applyFill="1" applyBorder="1" applyAlignment="1">
      <alignment horizontal="left" vertical="center" shrinkToFit="1"/>
    </xf>
    <xf numFmtId="177" fontId="26" fillId="0" borderId="19" xfId="2" applyNumberFormat="1" applyFont="1" applyFill="1" applyBorder="1" applyAlignment="1">
      <alignment horizontal="left" vertical="center" shrinkToFit="1"/>
    </xf>
    <xf numFmtId="177" fontId="26" fillId="0" borderId="15" xfId="2" applyNumberFormat="1" applyFont="1" applyFill="1" applyBorder="1" applyAlignment="1">
      <alignment horizontal="left" vertical="center" shrinkToFit="1"/>
    </xf>
    <xf numFmtId="177" fontId="26" fillId="0" borderId="16" xfId="2" applyNumberFormat="1" applyFont="1" applyFill="1" applyBorder="1" applyAlignment="1">
      <alignment horizontal="left" vertical="center" shrinkToFit="1"/>
    </xf>
    <xf numFmtId="177" fontId="26" fillId="0" borderId="23" xfId="2" applyNumberFormat="1" applyFont="1" applyFill="1" applyBorder="1" applyAlignment="1">
      <alignment horizontal="left" vertical="center" shrinkToFit="1"/>
    </xf>
    <xf numFmtId="0" fontId="26" fillId="0" borderId="7" xfId="2" applyFont="1" applyFill="1" applyBorder="1" applyAlignment="1">
      <alignment horizontal="center" vertical="center" shrinkToFit="1"/>
    </xf>
    <xf numFmtId="0" fontId="26" fillId="0" borderId="8" xfId="2" applyFont="1" applyFill="1" applyBorder="1" applyAlignment="1">
      <alignment horizontal="center" vertical="center" shrinkToFit="1"/>
    </xf>
    <xf numFmtId="0" fontId="26" fillId="0" borderId="10" xfId="2" applyFont="1" applyFill="1" applyBorder="1" applyAlignment="1">
      <alignment horizontal="center" vertical="center" shrinkToFit="1"/>
    </xf>
    <xf numFmtId="0" fontId="26" fillId="0" borderId="0" xfId="2" applyFont="1" applyFill="1" applyBorder="1" applyAlignment="1">
      <alignment horizontal="center" vertical="center" shrinkToFit="1"/>
    </xf>
    <xf numFmtId="0" fontId="26" fillId="0" borderId="15" xfId="2" applyFont="1" applyFill="1" applyBorder="1" applyAlignment="1">
      <alignment horizontal="center" vertical="center" shrinkToFit="1"/>
    </xf>
    <xf numFmtId="0" fontId="26" fillId="0" borderId="16" xfId="2" applyFont="1" applyFill="1" applyBorder="1" applyAlignment="1">
      <alignment horizontal="center" vertical="center" shrinkToFit="1"/>
    </xf>
    <xf numFmtId="0" fontId="19" fillId="0" borderId="8" xfId="2" applyFont="1" applyFill="1" applyBorder="1" applyAlignment="1">
      <alignment horizontal="center" vertical="center"/>
    </xf>
    <xf numFmtId="0" fontId="19" fillId="0" borderId="25" xfId="2" applyFont="1" applyFill="1" applyBorder="1" applyAlignment="1">
      <alignment horizontal="center" vertical="center"/>
    </xf>
    <xf numFmtId="0" fontId="19" fillId="0" borderId="0" xfId="2" applyFont="1" applyFill="1" applyBorder="1" applyAlignment="1">
      <alignment horizontal="center" vertical="center"/>
    </xf>
    <xf numFmtId="0" fontId="19" fillId="0" borderId="19" xfId="2" applyFont="1" applyFill="1" applyBorder="1" applyAlignment="1">
      <alignment horizontal="center" vertical="center"/>
    </xf>
    <xf numFmtId="0" fontId="19" fillId="0" borderId="16" xfId="2" applyFont="1" applyFill="1" applyBorder="1" applyAlignment="1">
      <alignment horizontal="center" vertical="center"/>
    </xf>
    <xf numFmtId="0" fontId="19" fillId="0" borderId="23" xfId="2" applyFont="1" applyFill="1" applyBorder="1" applyAlignment="1">
      <alignment horizontal="center" vertical="center"/>
    </xf>
    <xf numFmtId="49" fontId="23" fillId="0" borderId="36" xfId="2" applyNumberFormat="1" applyFont="1" applyFill="1" applyBorder="1" applyAlignment="1">
      <alignment horizontal="center" vertical="center" wrapText="1"/>
    </xf>
    <xf numFmtId="49" fontId="23" fillId="0" borderId="37" xfId="2" applyNumberFormat="1" applyFont="1" applyFill="1" applyBorder="1" applyAlignment="1">
      <alignment horizontal="center" vertical="center" wrapText="1"/>
    </xf>
    <xf numFmtId="49" fontId="23" fillId="0" borderId="53" xfId="2" applyNumberFormat="1" applyFont="1" applyFill="1" applyBorder="1" applyAlignment="1">
      <alignment horizontal="center" vertical="center" wrapText="1"/>
    </xf>
    <xf numFmtId="0" fontId="19" fillId="10" borderId="4" xfId="2" applyFont="1" applyFill="1" applyBorder="1" applyAlignment="1">
      <alignment horizontal="center" vertical="center" wrapText="1"/>
    </xf>
    <xf numFmtId="0" fontId="19" fillId="10" borderId="5" xfId="2" applyFont="1" applyFill="1" applyBorder="1" applyAlignment="1">
      <alignment horizontal="center" vertical="center" wrapText="1"/>
    </xf>
    <xf numFmtId="0" fontId="19" fillId="10" borderId="20" xfId="2" applyFont="1" applyFill="1" applyBorder="1" applyAlignment="1">
      <alignment horizontal="center" vertical="center" wrapText="1"/>
    </xf>
  </cellXfs>
  <cellStyles count="4">
    <cellStyle name="標準" xfId="0" builtinId="0"/>
    <cellStyle name="標準 2" xfId="2"/>
    <cellStyle name="標準 3 3" xfId="1"/>
    <cellStyle name="標準 3 5" xfId="3"/>
  </cellStyles>
  <dxfs count="34">
    <dxf>
      <fill>
        <patternFill>
          <bgColor rgb="FFFFFFCC"/>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rgb="FF00B0F0"/>
        </patternFill>
      </fill>
    </dxf>
    <dxf>
      <fill>
        <patternFill>
          <bgColor rgb="FFFFC000"/>
        </patternFill>
      </fill>
    </dxf>
    <dxf>
      <fill>
        <patternFill>
          <bgColor theme="0"/>
        </patternFill>
      </fill>
      <border>
        <left/>
        <right/>
        <bottom/>
        <vertical/>
        <horizontal/>
      </border>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FFCCCC"/>
        </patternFill>
      </fill>
    </dxf>
    <dxf>
      <fill>
        <patternFill>
          <bgColor rgb="FFCCECFF"/>
        </patternFill>
      </fill>
    </dxf>
    <dxf>
      <fill>
        <patternFill>
          <bgColor rgb="FFFFCCCC"/>
        </patternFill>
      </fill>
    </dxf>
    <dxf>
      <fill>
        <patternFill>
          <bgColor rgb="FFCCECFF"/>
        </patternFill>
      </fill>
    </dxf>
    <dxf>
      <font>
        <color theme="0"/>
      </font>
      <fill>
        <patternFill>
          <bgColor theme="0"/>
        </patternFill>
      </fill>
      <border>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bottom/>
        <vertical/>
        <horizontal/>
      </border>
    </dxf>
    <dxf>
      <border>
        <top/>
        <vertical/>
        <horizontal/>
      </border>
    </dxf>
    <dxf>
      <border>
        <top/>
        <vertical/>
        <horizontal/>
      </border>
    </dxf>
    <dxf>
      <font>
        <color theme="0"/>
      </font>
      <fill>
        <patternFill>
          <bgColor theme="0"/>
        </patternFill>
      </fill>
      <border>
        <left/>
        <right/>
        <vertical/>
        <horizontal/>
      </border>
    </dxf>
    <dxf>
      <font>
        <color theme="0"/>
      </font>
      <fill>
        <patternFill>
          <bgColor theme="0"/>
        </patternFill>
      </fill>
      <border>
        <left/>
        <right/>
        <vertical/>
        <horizontal/>
      </border>
    </dxf>
    <dxf>
      <fill>
        <patternFill>
          <bgColor rgb="FFCCECFF"/>
        </patternFill>
      </fill>
    </dxf>
    <dxf>
      <fill>
        <patternFill>
          <bgColor rgb="FFFFCCCC"/>
        </patternFill>
      </fill>
    </dxf>
    <dxf>
      <fill>
        <patternFill>
          <bgColor rgb="FFCCECFF"/>
        </patternFill>
      </fill>
    </dxf>
    <dxf>
      <fill>
        <patternFill>
          <bgColor rgb="FFFFCCCC"/>
        </patternFill>
      </fill>
    </dxf>
  </dxfs>
  <tableStyles count="0" defaultTableStyle="TableStyleMedium2" defaultPivotStyle="PivotStyleLight16"/>
  <colors>
    <mruColors>
      <color rgb="FFFFFFCC"/>
      <color rgb="FFCCFFCC"/>
      <color rgb="FFCCECFF"/>
      <color rgb="FFFFCC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165316</xdr:colOff>
      <xdr:row>89</xdr:row>
      <xdr:rowOff>64354</xdr:rowOff>
    </xdr:from>
    <xdr:to>
      <xdr:col>53</xdr:col>
      <xdr:colOff>14968</xdr:colOff>
      <xdr:row>92</xdr:row>
      <xdr:rowOff>95250</xdr:rowOff>
    </xdr:to>
    <xdr:sp macro="" textlink="">
      <xdr:nvSpPr>
        <xdr:cNvPr id="2" name="AutoShape 3"/>
        <xdr:cNvSpPr>
          <a:spLocks noChangeArrowheads="1"/>
        </xdr:cNvSpPr>
      </xdr:nvSpPr>
      <xdr:spPr bwMode="auto">
        <a:xfrm>
          <a:off x="165316" y="13304104"/>
          <a:ext cx="10667331" cy="479932"/>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BT31"/>
  <sheetViews>
    <sheetView showGridLines="0" tabSelected="1" view="pageBreakPreview" zoomScale="115" zoomScaleNormal="160" zoomScaleSheetLayoutView="115" workbookViewId="0">
      <selection activeCell="AC14" sqref="AC14"/>
    </sheetView>
  </sheetViews>
  <sheetFormatPr defaultColWidth="2.25" defaultRowHeight="13.5" customHeight="1" x14ac:dyDescent="0.4"/>
  <cols>
    <col min="1" max="6" width="3.125" style="113" customWidth="1"/>
    <col min="7" max="14" width="3.125" style="73" customWidth="1"/>
    <col min="15" max="15" width="3.125" style="20" customWidth="1"/>
    <col min="16" max="22" width="3.125" style="113" customWidth="1"/>
    <col min="23" max="29" width="3.125" style="73" customWidth="1"/>
    <col min="30" max="36" width="3.125" style="77" customWidth="1"/>
    <col min="37" max="38" width="2.25" style="73" customWidth="1"/>
    <col min="39" max="72" width="2.25" style="73" hidden="1" customWidth="1"/>
    <col min="73" max="73" width="0" style="73" hidden="1" customWidth="1"/>
    <col min="74" max="16384" width="2.25" style="73"/>
  </cols>
  <sheetData>
    <row r="1" spans="1:66" ht="30" customHeight="1" thickBot="1" x14ac:dyDescent="0.45">
      <c r="A1" s="304" t="s">
        <v>60</v>
      </c>
      <c r="B1" s="304"/>
      <c r="C1" s="304"/>
      <c r="D1" s="304"/>
      <c r="E1" s="304"/>
      <c r="F1" s="304"/>
      <c r="G1" s="304"/>
      <c r="H1" s="304"/>
      <c r="I1" s="304"/>
      <c r="J1" s="304"/>
      <c r="K1" s="304"/>
      <c r="L1" s="304"/>
      <c r="M1" s="304"/>
      <c r="N1" s="304"/>
      <c r="O1" s="304"/>
      <c r="P1" s="304"/>
      <c r="Q1" s="304"/>
      <c r="R1" s="304"/>
      <c r="S1" s="304"/>
      <c r="U1" s="319" t="s">
        <v>123</v>
      </c>
      <c r="V1" s="320"/>
      <c r="W1" s="320"/>
      <c r="X1" s="320"/>
      <c r="Y1" s="320"/>
      <c r="Z1" s="320"/>
      <c r="AA1" s="320"/>
      <c r="AB1" s="320"/>
      <c r="AC1" s="320"/>
      <c r="AD1" s="320"/>
      <c r="AE1" s="320"/>
      <c r="AF1" s="320"/>
      <c r="AG1" s="320"/>
      <c r="AH1" s="320"/>
      <c r="AI1" s="321"/>
    </row>
    <row r="2" spans="1:66" ht="24.95" customHeight="1" x14ac:dyDescent="0.4">
      <c r="B2" s="305" t="s">
        <v>61</v>
      </c>
      <c r="C2" s="306"/>
      <c r="D2" s="306"/>
      <c r="E2" s="306"/>
      <c r="F2" s="306"/>
      <c r="G2" s="306"/>
      <c r="H2" s="306"/>
      <c r="I2" s="306"/>
      <c r="J2" s="306"/>
      <c r="K2" s="306"/>
      <c r="L2" s="306"/>
      <c r="M2" s="306"/>
      <c r="N2" s="306"/>
      <c r="O2" s="306"/>
      <c r="P2" s="306"/>
      <c r="Q2" s="306"/>
      <c r="R2" s="306"/>
      <c r="S2" s="114"/>
      <c r="U2" s="305" t="s">
        <v>153</v>
      </c>
      <c r="V2" s="306"/>
      <c r="W2" s="306"/>
      <c r="X2" s="306"/>
      <c r="Y2" s="306"/>
      <c r="Z2" s="306"/>
      <c r="AA2" s="306"/>
      <c r="AB2" s="306"/>
      <c r="AC2" s="306"/>
      <c r="AD2" s="306"/>
      <c r="AE2" s="306"/>
      <c r="AF2" s="306"/>
      <c r="AG2" s="306"/>
      <c r="AH2" s="306"/>
      <c r="AI2" s="306"/>
      <c r="AJ2" s="115"/>
    </row>
    <row r="3" spans="1:66" ht="24.95" customHeight="1" x14ac:dyDescent="0.4">
      <c r="B3" s="306"/>
      <c r="C3" s="306"/>
      <c r="D3" s="306"/>
      <c r="E3" s="306"/>
      <c r="F3" s="306"/>
      <c r="G3" s="306"/>
      <c r="H3" s="306"/>
      <c r="I3" s="306"/>
      <c r="J3" s="306"/>
      <c r="K3" s="306"/>
      <c r="L3" s="306"/>
      <c r="M3" s="306"/>
      <c r="N3" s="306"/>
      <c r="O3" s="306"/>
      <c r="P3" s="306"/>
      <c r="Q3" s="306"/>
      <c r="R3" s="306"/>
      <c r="S3" s="114"/>
      <c r="U3" s="306"/>
      <c r="V3" s="306"/>
      <c r="W3" s="306"/>
      <c r="X3" s="306"/>
      <c r="Y3" s="306"/>
      <c r="Z3" s="306"/>
      <c r="AA3" s="306"/>
      <c r="AB3" s="306"/>
      <c r="AC3" s="306"/>
      <c r="AD3" s="306"/>
      <c r="AE3" s="306"/>
      <c r="AF3" s="306"/>
      <c r="AG3" s="306"/>
      <c r="AH3" s="306"/>
      <c r="AI3" s="306"/>
      <c r="AJ3" s="115"/>
    </row>
    <row r="4" spans="1:66" ht="6" customHeight="1" thickBot="1" x14ac:dyDescent="0.45">
      <c r="A4" s="115"/>
      <c r="B4" s="115"/>
      <c r="C4" s="115"/>
      <c r="D4" s="115"/>
      <c r="E4" s="115"/>
      <c r="F4" s="115"/>
      <c r="G4" s="115"/>
      <c r="H4" s="115"/>
      <c r="I4" s="115"/>
      <c r="J4" s="115"/>
      <c r="K4" s="115"/>
      <c r="L4" s="115"/>
      <c r="M4" s="115"/>
      <c r="N4" s="115"/>
      <c r="O4" s="115"/>
      <c r="P4" s="115"/>
      <c r="Q4" s="115"/>
      <c r="R4" s="115"/>
      <c r="S4" s="114"/>
      <c r="U4" s="115"/>
      <c r="V4" s="115"/>
      <c r="W4" s="115"/>
      <c r="X4" s="115"/>
      <c r="Y4" s="115"/>
      <c r="Z4" s="115"/>
      <c r="AA4" s="115"/>
      <c r="AB4" s="115"/>
      <c r="AC4" s="115"/>
      <c r="AD4" s="115"/>
      <c r="AE4" s="115"/>
      <c r="AF4" s="115"/>
      <c r="AG4" s="115"/>
      <c r="AH4" s="115"/>
      <c r="AI4" s="115"/>
      <c r="AJ4" s="115"/>
    </row>
    <row r="5" spans="1:66" ht="14.85" customHeight="1" x14ac:dyDescent="0.4">
      <c r="A5" s="307" t="s">
        <v>152</v>
      </c>
      <c r="B5" s="308"/>
      <c r="C5" s="308"/>
      <c r="D5" s="308"/>
      <c r="E5" s="309"/>
      <c r="F5" s="310"/>
      <c r="G5" s="311"/>
      <c r="H5" s="311"/>
      <c r="I5" s="311"/>
      <c r="J5" s="311"/>
      <c r="K5" s="311"/>
      <c r="L5" s="311"/>
      <c r="M5" s="311"/>
      <c r="N5" s="311"/>
      <c r="O5" s="312"/>
      <c r="P5" s="316" t="str">
        <f>IF(F5="","未入力","OK")</f>
        <v>未入力</v>
      </c>
      <c r="Q5" s="317"/>
      <c r="R5" s="116"/>
      <c r="S5" s="318">
        <f>IF(P5="OK",0,1)</f>
        <v>1</v>
      </c>
      <c r="U5" s="308" t="s">
        <v>62</v>
      </c>
      <c r="V5" s="308"/>
      <c r="W5" s="308"/>
      <c r="X5" s="308"/>
      <c r="Y5" s="309"/>
      <c r="Z5" s="330"/>
      <c r="AA5" s="324"/>
      <c r="AB5" s="324"/>
      <c r="AC5" s="324"/>
      <c r="AD5" s="324"/>
      <c r="AE5" s="324"/>
      <c r="AF5" s="324"/>
      <c r="AG5" s="324"/>
      <c r="AH5" s="324"/>
      <c r="AI5" s="325"/>
      <c r="AN5" s="73" t="s">
        <v>63</v>
      </c>
      <c r="AP5" s="73" t="s">
        <v>18</v>
      </c>
      <c r="AS5" s="73" t="s">
        <v>104</v>
      </c>
      <c r="BJ5" s="316"/>
      <c r="BK5" s="317"/>
      <c r="BL5" s="117"/>
      <c r="BM5" s="117"/>
      <c r="BN5" s="322">
        <f>IF(Z5="",1,0)</f>
        <v>1</v>
      </c>
    </row>
    <row r="6" spans="1:66" ht="14.85" customHeight="1" thickBot="1" x14ac:dyDescent="0.45">
      <c r="A6" s="308"/>
      <c r="B6" s="308"/>
      <c r="C6" s="308"/>
      <c r="D6" s="308"/>
      <c r="E6" s="309"/>
      <c r="F6" s="313"/>
      <c r="G6" s="314"/>
      <c r="H6" s="314"/>
      <c r="I6" s="314"/>
      <c r="J6" s="314"/>
      <c r="K6" s="314"/>
      <c r="L6" s="314"/>
      <c r="M6" s="314"/>
      <c r="N6" s="314"/>
      <c r="O6" s="315"/>
      <c r="P6" s="316"/>
      <c r="Q6" s="317"/>
      <c r="R6" s="116"/>
      <c r="S6" s="318"/>
      <c r="U6" s="308"/>
      <c r="V6" s="308"/>
      <c r="W6" s="308"/>
      <c r="X6" s="308"/>
      <c r="Y6" s="309"/>
      <c r="Z6" s="326"/>
      <c r="AA6" s="327"/>
      <c r="AB6" s="327"/>
      <c r="AC6" s="327"/>
      <c r="AD6" s="327"/>
      <c r="AE6" s="327"/>
      <c r="AF6" s="327"/>
      <c r="AG6" s="327"/>
      <c r="AH6" s="327"/>
      <c r="AI6" s="328"/>
      <c r="AN6" s="73" t="s">
        <v>64</v>
      </c>
      <c r="AP6" s="73" t="s">
        <v>65</v>
      </c>
      <c r="AS6" s="73" t="s">
        <v>105</v>
      </c>
      <c r="BJ6" s="316"/>
      <c r="BK6" s="317"/>
      <c r="BL6" s="117"/>
      <c r="BM6" s="117"/>
      <c r="BN6" s="322"/>
    </row>
    <row r="7" spans="1:66" ht="14.85" customHeight="1" x14ac:dyDescent="0.4">
      <c r="A7" s="308" t="s">
        <v>66</v>
      </c>
      <c r="B7" s="308"/>
      <c r="C7" s="308"/>
      <c r="D7" s="308"/>
      <c r="E7" s="309"/>
      <c r="F7" s="323"/>
      <c r="G7" s="324"/>
      <c r="H7" s="324"/>
      <c r="I7" s="324"/>
      <c r="J7" s="324"/>
      <c r="K7" s="324"/>
      <c r="L7" s="324"/>
      <c r="M7" s="324"/>
      <c r="N7" s="324"/>
      <c r="O7" s="325"/>
      <c r="P7" s="316" t="str">
        <f>IF(F7="","未入力","OK")</f>
        <v>未入力</v>
      </c>
      <c r="Q7" s="317"/>
      <c r="R7" s="116"/>
      <c r="S7" s="318">
        <f>IF(P7="OK",0,1)</f>
        <v>1</v>
      </c>
      <c r="U7" s="329" t="s">
        <v>106</v>
      </c>
      <c r="V7" s="329"/>
      <c r="W7" s="329"/>
      <c r="X7" s="329"/>
      <c r="Y7" s="309"/>
      <c r="Z7" s="310"/>
      <c r="AA7" s="311"/>
      <c r="AB7" s="311"/>
      <c r="AC7" s="311"/>
      <c r="AD7" s="311"/>
      <c r="AE7" s="311"/>
      <c r="AF7" s="311"/>
      <c r="AG7" s="311"/>
      <c r="AH7" s="311"/>
      <c r="AI7" s="312"/>
      <c r="AP7" s="73" t="s">
        <v>20</v>
      </c>
      <c r="BJ7" s="316"/>
      <c r="BK7" s="317"/>
      <c r="BL7" s="117"/>
      <c r="BM7" s="117"/>
      <c r="BN7" s="322">
        <f>IF(Z5&lt;&gt;"休止（通常の休学）",0,IF(Z7&lt;&gt;"",0,1))</f>
        <v>0</v>
      </c>
    </row>
    <row r="8" spans="1:66" ht="14.85" customHeight="1" thickBot="1" x14ac:dyDescent="0.45">
      <c r="A8" s="308"/>
      <c r="B8" s="308"/>
      <c r="C8" s="308"/>
      <c r="D8" s="308"/>
      <c r="E8" s="309"/>
      <c r="F8" s="326"/>
      <c r="G8" s="327"/>
      <c r="H8" s="327"/>
      <c r="I8" s="327"/>
      <c r="J8" s="327"/>
      <c r="K8" s="327"/>
      <c r="L8" s="327"/>
      <c r="M8" s="327"/>
      <c r="N8" s="327"/>
      <c r="O8" s="328"/>
      <c r="P8" s="316"/>
      <c r="Q8" s="317"/>
      <c r="R8" s="116"/>
      <c r="S8" s="322"/>
      <c r="T8" s="118"/>
      <c r="U8" s="329"/>
      <c r="V8" s="329"/>
      <c r="W8" s="329"/>
      <c r="X8" s="329"/>
      <c r="Y8" s="309"/>
      <c r="Z8" s="313"/>
      <c r="AA8" s="314"/>
      <c r="AB8" s="314"/>
      <c r="AC8" s="314"/>
      <c r="AD8" s="314"/>
      <c r="AE8" s="314"/>
      <c r="AF8" s="314"/>
      <c r="AG8" s="314"/>
      <c r="AH8" s="314"/>
      <c r="AI8" s="315"/>
      <c r="AP8" s="73" t="s">
        <v>21</v>
      </c>
      <c r="BJ8" s="316"/>
      <c r="BK8" s="317"/>
      <c r="BL8" s="117"/>
      <c r="BM8" s="117"/>
      <c r="BN8" s="322"/>
    </row>
    <row r="9" spans="1:66" ht="14.85" customHeight="1" x14ac:dyDescent="0.4">
      <c r="A9" s="308" t="s">
        <v>67</v>
      </c>
      <c r="B9" s="308"/>
      <c r="C9" s="308"/>
      <c r="D9" s="308"/>
      <c r="E9" s="309"/>
      <c r="F9" s="323"/>
      <c r="G9" s="324"/>
      <c r="H9" s="324"/>
      <c r="I9" s="324"/>
      <c r="J9" s="324"/>
      <c r="K9" s="324"/>
      <c r="L9" s="324"/>
      <c r="M9" s="324"/>
      <c r="N9" s="324"/>
      <c r="O9" s="325"/>
      <c r="P9" s="316" t="str">
        <f>IF(F9="","未入力","OK")</f>
        <v>未入力</v>
      </c>
      <c r="Q9" s="317"/>
      <c r="R9" s="116"/>
      <c r="S9" s="322">
        <f>IF(P9="OK",0,1)</f>
        <v>1</v>
      </c>
      <c r="T9" s="118"/>
      <c r="U9" s="365"/>
      <c r="V9" s="366"/>
      <c r="W9" s="366"/>
      <c r="X9" s="366"/>
      <c r="Y9" s="366"/>
      <c r="Z9" s="155"/>
      <c r="AA9" s="155"/>
      <c r="AB9" s="155"/>
      <c r="AC9" s="155"/>
      <c r="AD9" s="155"/>
      <c r="AE9" s="155"/>
      <c r="AF9" s="155"/>
      <c r="AG9" s="155"/>
      <c r="AH9" s="155"/>
      <c r="AI9" s="155"/>
      <c r="AJ9" s="367"/>
      <c r="AK9" s="367"/>
      <c r="BN9" s="322">
        <f>IF(Z5&lt;&gt;"休止（長期履修学生の貸与先送り）",0,IF(Z9&lt;&gt;"",0,1))</f>
        <v>0</v>
      </c>
    </row>
    <row r="10" spans="1:66" ht="14.85" customHeight="1" thickBot="1" x14ac:dyDescent="0.45">
      <c r="A10" s="308"/>
      <c r="B10" s="308"/>
      <c r="C10" s="308"/>
      <c r="D10" s="308"/>
      <c r="E10" s="309"/>
      <c r="F10" s="326"/>
      <c r="G10" s="327"/>
      <c r="H10" s="327"/>
      <c r="I10" s="327"/>
      <c r="J10" s="327"/>
      <c r="K10" s="327"/>
      <c r="L10" s="327"/>
      <c r="M10" s="327"/>
      <c r="N10" s="327"/>
      <c r="O10" s="328"/>
      <c r="P10" s="316"/>
      <c r="Q10" s="317"/>
      <c r="R10" s="116"/>
      <c r="S10" s="322"/>
      <c r="T10" s="118"/>
      <c r="U10" s="366"/>
      <c r="V10" s="366"/>
      <c r="W10" s="366"/>
      <c r="X10" s="366"/>
      <c r="Y10" s="366"/>
      <c r="Z10" s="155"/>
      <c r="AA10" s="155"/>
      <c r="AB10" s="155"/>
      <c r="AC10" s="155"/>
      <c r="AD10" s="155"/>
      <c r="AE10" s="155"/>
      <c r="AF10" s="155"/>
      <c r="AG10" s="155"/>
      <c r="AH10" s="155"/>
      <c r="AI10" s="155"/>
      <c r="AJ10" s="367"/>
      <c r="AK10" s="367"/>
      <c r="BN10" s="322"/>
    </row>
    <row r="11" spans="1:66" ht="14.85" customHeight="1" x14ac:dyDescent="0.4">
      <c r="A11" s="329" t="s">
        <v>68</v>
      </c>
      <c r="B11" s="329"/>
      <c r="C11" s="329"/>
      <c r="D11" s="329"/>
      <c r="E11" s="309"/>
      <c r="F11" s="331"/>
      <c r="G11" s="332"/>
      <c r="H11" s="332"/>
      <c r="I11" s="332"/>
      <c r="J11" s="332"/>
      <c r="K11" s="332"/>
      <c r="L11" s="332"/>
      <c r="M11" s="332"/>
      <c r="N11" s="332"/>
      <c r="O11" s="333"/>
      <c r="P11" s="316" t="str">
        <f>IF(F11="","未入力","OK")</f>
        <v>未入力</v>
      </c>
      <c r="Q11" s="317"/>
      <c r="R11" s="116"/>
      <c r="S11" s="322">
        <f>IF(P11="OK",0,1)</f>
        <v>1</v>
      </c>
      <c r="T11" s="118"/>
      <c r="U11" s="120"/>
      <c r="V11" s="120"/>
      <c r="W11" s="120"/>
      <c r="X11" s="120"/>
      <c r="Y11" s="120"/>
      <c r="Z11" s="120"/>
      <c r="AA11" s="121"/>
      <c r="AB11" s="121"/>
      <c r="AC11" s="121"/>
      <c r="AD11" s="121"/>
      <c r="AE11" s="121"/>
      <c r="AF11" s="121"/>
      <c r="AG11" s="121"/>
      <c r="AH11" s="121"/>
      <c r="AI11" s="121"/>
      <c r="AJ11" s="121"/>
      <c r="BN11" s="322">
        <f>BN5+BN7+BN9</f>
        <v>1</v>
      </c>
    </row>
    <row r="12" spans="1:66" ht="14.85" customHeight="1" thickBot="1" x14ac:dyDescent="0.45">
      <c r="A12" s="329"/>
      <c r="B12" s="329"/>
      <c r="C12" s="329"/>
      <c r="D12" s="329"/>
      <c r="E12" s="309"/>
      <c r="F12" s="334"/>
      <c r="G12" s="335"/>
      <c r="H12" s="335"/>
      <c r="I12" s="335"/>
      <c r="J12" s="335"/>
      <c r="K12" s="335"/>
      <c r="L12" s="335"/>
      <c r="M12" s="335"/>
      <c r="N12" s="335"/>
      <c r="O12" s="336"/>
      <c r="P12" s="316"/>
      <c r="Q12" s="317"/>
      <c r="R12" s="116"/>
      <c r="S12" s="322"/>
      <c r="T12" s="118"/>
      <c r="U12" s="120"/>
      <c r="V12" s="120"/>
      <c r="W12" s="120"/>
      <c r="X12" s="120"/>
      <c r="Y12" s="120"/>
      <c r="Z12" s="120"/>
      <c r="AA12" s="121"/>
      <c r="AB12" s="121"/>
      <c r="AC12" s="121"/>
      <c r="AD12" s="121"/>
      <c r="AE12" s="121"/>
      <c r="AF12" s="121"/>
      <c r="AG12" s="121"/>
      <c r="AH12" s="121"/>
      <c r="AI12" s="121"/>
      <c r="AJ12" s="121"/>
      <c r="BN12" s="322"/>
    </row>
    <row r="13" spans="1:66" ht="14.85" customHeight="1" x14ac:dyDescent="0.15">
      <c r="A13" s="337" t="s">
        <v>69</v>
      </c>
      <c r="B13" s="329"/>
      <c r="C13" s="329"/>
      <c r="D13" s="329"/>
      <c r="E13" s="309"/>
      <c r="F13" s="310"/>
      <c r="G13" s="311"/>
      <c r="H13" s="311"/>
      <c r="I13" s="311"/>
      <c r="J13" s="311"/>
      <c r="K13" s="311"/>
      <c r="L13" s="311"/>
      <c r="M13" s="311"/>
      <c r="N13" s="311"/>
      <c r="O13" s="312"/>
      <c r="P13" s="316" t="str">
        <f>IF(F13="","未入力","OK")</f>
        <v>未入力</v>
      </c>
      <c r="Q13" s="317"/>
      <c r="R13" s="116"/>
      <c r="S13" s="322">
        <f>IF(P13="OK",0,1)</f>
        <v>1</v>
      </c>
      <c r="T13" s="118"/>
      <c r="U13" s="122"/>
      <c r="V13" s="122"/>
      <c r="W13" s="122"/>
      <c r="X13" s="122"/>
      <c r="Y13" s="122"/>
      <c r="Z13" s="122"/>
      <c r="AA13" s="123"/>
      <c r="AB13" s="123"/>
      <c r="AC13" s="123"/>
      <c r="AD13" s="123"/>
      <c r="AE13" s="123"/>
      <c r="AF13" s="123"/>
      <c r="AG13" s="83"/>
      <c r="AH13" s="83"/>
      <c r="AI13" s="83"/>
      <c r="AJ13" s="121"/>
    </row>
    <row r="14" spans="1:66" ht="14.85" customHeight="1" thickBot="1" x14ac:dyDescent="0.45">
      <c r="A14" s="329"/>
      <c r="B14" s="329"/>
      <c r="C14" s="329"/>
      <c r="D14" s="329"/>
      <c r="E14" s="309"/>
      <c r="F14" s="313"/>
      <c r="G14" s="314"/>
      <c r="H14" s="314"/>
      <c r="I14" s="314"/>
      <c r="J14" s="314"/>
      <c r="K14" s="314"/>
      <c r="L14" s="314"/>
      <c r="M14" s="314"/>
      <c r="N14" s="314"/>
      <c r="O14" s="315"/>
      <c r="P14" s="316"/>
      <c r="Q14" s="317"/>
      <c r="R14" s="116"/>
      <c r="S14" s="322"/>
      <c r="T14" s="118"/>
      <c r="U14" s="122"/>
      <c r="V14" s="122"/>
      <c r="W14" s="120"/>
      <c r="X14" s="120"/>
      <c r="Y14" s="120"/>
      <c r="Z14" s="120"/>
      <c r="AA14" s="124"/>
      <c r="AB14" s="124"/>
      <c r="AC14" s="125"/>
      <c r="AD14" s="125"/>
      <c r="AE14" s="125"/>
      <c r="AF14" s="125"/>
      <c r="AG14" s="121"/>
      <c r="AH14" s="121"/>
      <c r="AI14" s="121"/>
      <c r="AJ14" s="120"/>
    </row>
    <row r="15" spans="1:66" ht="14.85" customHeight="1" x14ac:dyDescent="0.4">
      <c r="A15" s="308" t="s">
        <v>70</v>
      </c>
      <c r="B15" s="308"/>
      <c r="C15" s="308"/>
      <c r="D15" s="308"/>
      <c r="E15" s="309"/>
      <c r="F15" s="338"/>
      <c r="G15" s="339"/>
      <c r="H15" s="339"/>
      <c r="I15" s="339"/>
      <c r="J15" s="339"/>
      <c r="K15" s="339"/>
      <c r="L15" s="339"/>
      <c r="M15" s="339"/>
      <c r="N15" s="339"/>
      <c r="O15" s="340"/>
      <c r="P15" s="316" t="str">
        <f>IF(F15="","未入力","OK")</f>
        <v>未入力</v>
      </c>
      <c r="Q15" s="317"/>
      <c r="R15" s="116"/>
      <c r="S15" s="322">
        <f>IF(P15="OK",0,1)</f>
        <v>1</v>
      </c>
      <c r="T15" s="118"/>
      <c r="U15" s="122"/>
      <c r="V15" s="122"/>
      <c r="W15" s="120"/>
      <c r="X15" s="120"/>
      <c r="Y15" s="120"/>
      <c r="Z15" s="120"/>
      <c r="AA15" s="124"/>
      <c r="AB15" s="124"/>
      <c r="AC15" s="125"/>
      <c r="AD15" s="125"/>
      <c r="AE15" s="125"/>
      <c r="AF15" s="125"/>
      <c r="AG15" s="121"/>
      <c r="AH15" s="121"/>
      <c r="AI15" s="121"/>
      <c r="AJ15" s="120"/>
    </row>
    <row r="16" spans="1:66" ht="14.85" customHeight="1" thickBot="1" x14ac:dyDescent="0.45">
      <c r="A16" s="308"/>
      <c r="B16" s="308"/>
      <c r="C16" s="308"/>
      <c r="D16" s="308"/>
      <c r="E16" s="309"/>
      <c r="F16" s="341"/>
      <c r="G16" s="342"/>
      <c r="H16" s="342"/>
      <c r="I16" s="342"/>
      <c r="J16" s="342"/>
      <c r="K16" s="342"/>
      <c r="L16" s="342"/>
      <c r="M16" s="342"/>
      <c r="N16" s="342"/>
      <c r="O16" s="343"/>
      <c r="P16" s="316"/>
      <c r="Q16" s="317"/>
      <c r="R16" s="116"/>
      <c r="S16" s="322"/>
      <c r="T16" s="118"/>
      <c r="U16" s="122"/>
      <c r="V16" s="122"/>
      <c r="W16" s="83"/>
      <c r="X16" s="83"/>
      <c r="Y16" s="83"/>
      <c r="Z16" s="83"/>
      <c r="AA16" s="126"/>
      <c r="AB16" s="83"/>
      <c r="AC16" s="83"/>
      <c r="AD16" s="83"/>
      <c r="AE16" s="83"/>
      <c r="AF16" s="83"/>
      <c r="AG16" s="83"/>
      <c r="AH16" s="83"/>
      <c r="AI16" s="121"/>
      <c r="AJ16" s="121"/>
    </row>
    <row r="17" spans="1:72" ht="14.85" customHeight="1" x14ac:dyDescent="0.4">
      <c r="A17" s="308" t="s">
        <v>71</v>
      </c>
      <c r="B17" s="308"/>
      <c r="C17" s="308"/>
      <c r="D17" s="308"/>
      <c r="E17" s="309"/>
      <c r="F17" s="338"/>
      <c r="G17" s="339"/>
      <c r="H17" s="339"/>
      <c r="I17" s="339"/>
      <c r="J17" s="339"/>
      <c r="K17" s="339"/>
      <c r="L17" s="339"/>
      <c r="M17" s="339"/>
      <c r="N17" s="339"/>
      <c r="O17" s="340"/>
      <c r="P17" s="316" t="str">
        <f>IF(F17="","未入力","OK")</f>
        <v>未入力</v>
      </c>
      <c r="Q17" s="317"/>
      <c r="R17" s="116"/>
      <c r="S17" s="322">
        <f>IF(P17="OK",0,1)</f>
        <v>1</v>
      </c>
      <c r="T17" s="118"/>
      <c r="U17" s="122"/>
      <c r="V17" s="122"/>
      <c r="W17" s="122"/>
      <c r="X17" s="122"/>
      <c r="Y17" s="122"/>
      <c r="Z17" s="122"/>
      <c r="AA17" s="121"/>
      <c r="AB17" s="127"/>
      <c r="AC17" s="127"/>
      <c r="AD17" s="127"/>
      <c r="AE17" s="127"/>
      <c r="AF17" s="127"/>
      <c r="AG17" s="121"/>
      <c r="AH17" s="121"/>
      <c r="AI17" s="121"/>
      <c r="AJ17" s="121"/>
    </row>
    <row r="18" spans="1:72" ht="14.85" customHeight="1" thickBot="1" x14ac:dyDescent="0.45">
      <c r="A18" s="308"/>
      <c r="B18" s="308"/>
      <c r="C18" s="308"/>
      <c r="D18" s="308"/>
      <c r="E18" s="309"/>
      <c r="F18" s="361"/>
      <c r="G18" s="362"/>
      <c r="H18" s="362"/>
      <c r="I18" s="362"/>
      <c r="J18" s="362"/>
      <c r="K18" s="362"/>
      <c r="L18" s="362"/>
      <c r="M18" s="362"/>
      <c r="N18" s="362"/>
      <c r="O18" s="363"/>
      <c r="P18" s="316"/>
      <c r="Q18" s="317"/>
      <c r="R18" s="116"/>
      <c r="S18" s="322"/>
      <c r="T18" s="118"/>
      <c r="U18" s="122"/>
      <c r="V18" s="122"/>
      <c r="W18" s="122"/>
      <c r="X18" s="122"/>
      <c r="Y18" s="122"/>
      <c r="Z18" s="122"/>
      <c r="AA18" s="127"/>
      <c r="AB18" s="127"/>
      <c r="AC18" s="127"/>
      <c r="AD18" s="127"/>
      <c r="AE18" s="127"/>
      <c r="AF18" s="127"/>
      <c r="AG18" s="121"/>
      <c r="AH18" s="121"/>
      <c r="AI18" s="121"/>
      <c r="AJ18" s="121"/>
    </row>
    <row r="19" spans="1:72" ht="14.85" customHeight="1" thickBot="1" x14ac:dyDescent="0.45">
      <c r="A19" s="364" t="s">
        <v>137</v>
      </c>
      <c r="B19" s="329"/>
      <c r="C19" s="329"/>
      <c r="D19" s="329"/>
      <c r="E19" s="309"/>
      <c r="F19" s="344"/>
      <c r="G19" s="339"/>
      <c r="H19" s="339"/>
      <c r="I19" s="339"/>
      <c r="J19" s="339"/>
      <c r="K19" s="339"/>
      <c r="L19" s="339"/>
      <c r="M19" s="339"/>
      <c r="N19" s="339"/>
      <c r="O19" s="340"/>
      <c r="P19" s="316" t="str">
        <f>IF(F19="","未入力","OK")</f>
        <v>未入力</v>
      </c>
      <c r="Q19" s="317"/>
      <c r="R19" s="116"/>
      <c r="S19" s="322">
        <f>IF(P19="OK",0,1)</f>
        <v>1</v>
      </c>
      <c r="T19" s="118"/>
      <c r="U19" s="122"/>
      <c r="V19" s="122"/>
      <c r="W19" s="121"/>
      <c r="X19" s="121"/>
      <c r="Y19" s="121"/>
      <c r="Z19" s="121"/>
      <c r="AA19" s="128"/>
      <c r="AB19" s="129"/>
      <c r="AC19" s="129"/>
      <c r="AD19" s="129"/>
      <c r="AE19" s="129"/>
      <c r="AF19" s="129"/>
      <c r="AG19" s="121"/>
      <c r="AH19" s="121"/>
      <c r="AI19" s="121"/>
      <c r="AJ19" s="121"/>
    </row>
    <row r="20" spans="1:72" ht="14.85" customHeight="1" thickBot="1" x14ac:dyDescent="0.45">
      <c r="A20" s="329"/>
      <c r="B20" s="329"/>
      <c r="C20" s="329"/>
      <c r="D20" s="329"/>
      <c r="E20" s="309"/>
      <c r="F20" s="341"/>
      <c r="G20" s="342"/>
      <c r="H20" s="342"/>
      <c r="I20" s="342"/>
      <c r="J20" s="342"/>
      <c r="K20" s="342"/>
      <c r="L20" s="342"/>
      <c r="M20" s="342"/>
      <c r="N20" s="342"/>
      <c r="O20" s="343"/>
      <c r="P20" s="316"/>
      <c r="Q20" s="317"/>
      <c r="R20" s="116"/>
      <c r="S20" s="322"/>
      <c r="T20" s="118"/>
      <c r="U20" s="122"/>
      <c r="V20" s="122"/>
      <c r="W20" s="121"/>
      <c r="X20" s="121"/>
      <c r="Y20" s="121"/>
      <c r="Z20" s="121"/>
      <c r="AA20" s="129"/>
      <c r="AB20" s="129"/>
      <c r="AC20" s="129"/>
      <c r="AD20" s="129"/>
      <c r="AE20" s="129"/>
      <c r="AF20" s="129"/>
      <c r="AG20" s="121"/>
      <c r="AH20" s="121"/>
      <c r="AI20" s="121"/>
      <c r="AJ20" s="121"/>
      <c r="AP20" s="369">
        <v>0</v>
      </c>
      <c r="AQ20" s="370"/>
      <c r="AR20" s="369">
        <v>0</v>
      </c>
      <c r="AS20" s="370"/>
      <c r="AT20" s="375" t="s">
        <v>72</v>
      </c>
      <c r="AU20" s="376"/>
      <c r="AV20" s="376"/>
      <c r="AW20" s="376"/>
      <c r="AX20" s="376"/>
      <c r="AY20" s="376"/>
      <c r="AZ20" s="376"/>
      <c r="BA20" s="376"/>
      <c r="BB20" s="376"/>
      <c r="BC20" s="376"/>
      <c r="BD20" s="377"/>
      <c r="BF20" s="369">
        <v>0</v>
      </c>
      <c r="BG20" s="370"/>
      <c r="BH20" s="369"/>
      <c r="BI20" s="370"/>
      <c r="BJ20" s="375" t="s">
        <v>72</v>
      </c>
      <c r="BK20" s="376"/>
      <c r="BL20" s="376"/>
      <c r="BM20" s="376"/>
      <c r="BN20" s="376"/>
      <c r="BO20" s="376"/>
      <c r="BP20" s="376"/>
      <c r="BQ20" s="376"/>
      <c r="BR20" s="376"/>
      <c r="BS20" s="376"/>
      <c r="BT20" s="377"/>
    </row>
    <row r="21" spans="1:72" ht="14.85" customHeight="1" x14ac:dyDescent="0.4">
      <c r="A21" s="308" t="s">
        <v>93</v>
      </c>
      <c r="B21" s="308"/>
      <c r="C21" s="308"/>
      <c r="D21" s="308"/>
      <c r="E21" s="309"/>
      <c r="F21" s="344"/>
      <c r="G21" s="339"/>
      <c r="H21" s="339"/>
      <c r="I21" s="339"/>
      <c r="J21" s="339"/>
      <c r="K21" s="339"/>
      <c r="L21" s="339"/>
      <c r="M21" s="339"/>
      <c r="N21" s="339"/>
      <c r="O21" s="340"/>
      <c r="P21" s="316" t="str">
        <f>IF(F21="","未入力","OK")</f>
        <v>未入力</v>
      </c>
      <c r="Q21" s="317"/>
      <c r="R21" s="116"/>
      <c r="S21" s="322">
        <f>IF(P21="OK",0,1)</f>
        <v>1</v>
      </c>
      <c r="T21" s="118"/>
      <c r="U21" s="122"/>
      <c r="V21" s="122"/>
      <c r="W21" s="83"/>
      <c r="X21" s="83"/>
      <c r="Y21" s="83"/>
      <c r="Z21" s="83"/>
      <c r="AA21" s="83"/>
      <c r="AB21" s="83"/>
      <c r="AC21" s="83"/>
      <c r="AD21" s="121"/>
      <c r="AE21" s="121"/>
      <c r="AF21" s="121"/>
      <c r="AG21" s="121"/>
      <c r="AH21" s="121"/>
      <c r="AI21" s="121"/>
      <c r="AJ21" s="121"/>
      <c r="AP21" s="371"/>
      <c r="AQ21" s="372"/>
      <c r="AR21" s="371"/>
      <c r="AS21" s="372"/>
      <c r="AT21" s="378"/>
      <c r="AU21" s="379"/>
      <c r="AV21" s="379"/>
      <c r="AW21" s="379"/>
      <c r="AX21" s="379"/>
      <c r="AY21" s="379"/>
      <c r="AZ21" s="379"/>
      <c r="BA21" s="379"/>
      <c r="BB21" s="379"/>
      <c r="BC21" s="379"/>
      <c r="BD21" s="380"/>
      <c r="BF21" s="371"/>
      <c r="BG21" s="372"/>
      <c r="BH21" s="371"/>
      <c r="BI21" s="372"/>
      <c r="BJ21" s="378"/>
      <c r="BK21" s="379"/>
      <c r="BL21" s="379"/>
      <c r="BM21" s="379"/>
      <c r="BN21" s="379"/>
      <c r="BO21" s="379"/>
      <c r="BP21" s="379"/>
      <c r="BQ21" s="379"/>
      <c r="BR21" s="379"/>
      <c r="BS21" s="379"/>
      <c r="BT21" s="380"/>
    </row>
    <row r="22" spans="1:72" ht="14.85" customHeight="1" thickBot="1" x14ac:dyDescent="0.45">
      <c r="A22" s="308"/>
      <c r="B22" s="308"/>
      <c r="C22" s="308"/>
      <c r="D22" s="308"/>
      <c r="E22" s="309"/>
      <c r="F22" s="341"/>
      <c r="G22" s="342"/>
      <c r="H22" s="342"/>
      <c r="I22" s="342"/>
      <c r="J22" s="342"/>
      <c r="K22" s="342"/>
      <c r="L22" s="342"/>
      <c r="M22" s="342"/>
      <c r="N22" s="342"/>
      <c r="O22" s="343"/>
      <c r="P22" s="316"/>
      <c r="Q22" s="317"/>
      <c r="R22" s="116"/>
      <c r="S22" s="322"/>
      <c r="T22" s="118"/>
      <c r="U22" s="119"/>
      <c r="V22" s="119"/>
      <c r="W22" s="20"/>
      <c r="X22" s="20"/>
      <c r="AP22" s="371"/>
      <c r="AQ22" s="372"/>
      <c r="AR22" s="371"/>
      <c r="AS22" s="372"/>
      <c r="AT22" s="378"/>
      <c r="AU22" s="379"/>
      <c r="AV22" s="379"/>
      <c r="AW22" s="379"/>
      <c r="AX22" s="379"/>
      <c r="AY22" s="379"/>
      <c r="AZ22" s="379"/>
      <c r="BA22" s="379"/>
      <c r="BB22" s="379"/>
      <c r="BC22" s="379"/>
      <c r="BD22" s="380"/>
      <c r="BF22" s="371"/>
      <c r="BG22" s="372"/>
      <c r="BH22" s="371"/>
      <c r="BI22" s="372"/>
      <c r="BJ22" s="378"/>
      <c r="BK22" s="379"/>
      <c r="BL22" s="379"/>
      <c r="BM22" s="379"/>
      <c r="BN22" s="379"/>
      <c r="BO22" s="379"/>
      <c r="BP22" s="379"/>
      <c r="BQ22" s="379"/>
      <c r="BR22" s="379"/>
      <c r="BS22" s="379"/>
      <c r="BT22" s="380"/>
    </row>
    <row r="23" spans="1:72" ht="14.85" customHeight="1" thickBot="1" x14ac:dyDescent="0.45">
      <c r="A23" s="85"/>
      <c r="B23" s="85"/>
      <c r="C23" s="85"/>
      <c r="D23" s="85"/>
      <c r="G23" s="131"/>
      <c r="H23" s="131"/>
      <c r="I23" s="131"/>
      <c r="J23" s="131"/>
      <c r="K23" s="131"/>
      <c r="L23" s="131"/>
      <c r="M23" s="131"/>
      <c r="N23" s="131"/>
      <c r="O23" s="131"/>
      <c r="P23" s="130"/>
      <c r="Q23" s="130"/>
      <c r="R23" s="130"/>
      <c r="S23" s="132"/>
      <c r="T23" s="118"/>
      <c r="U23" s="119"/>
      <c r="V23" s="119"/>
      <c r="W23" s="20"/>
      <c r="X23" s="20"/>
      <c r="AP23" s="373"/>
      <c r="AQ23" s="374"/>
      <c r="AR23" s="373"/>
      <c r="AS23" s="374"/>
      <c r="AT23" s="381"/>
      <c r="AU23" s="382"/>
      <c r="AV23" s="382"/>
      <c r="AW23" s="382"/>
      <c r="AX23" s="382"/>
      <c r="AY23" s="382"/>
      <c r="AZ23" s="382"/>
      <c r="BA23" s="382"/>
      <c r="BB23" s="382"/>
      <c r="BC23" s="382"/>
      <c r="BD23" s="383"/>
      <c r="BF23" s="373"/>
      <c r="BG23" s="374"/>
      <c r="BH23" s="373"/>
      <c r="BI23" s="374"/>
      <c r="BJ23" s="381"/>
      <c r="BK23" s="382"/>
      <c r="BL23" s="382"/>
      <c r="BM23" s="382"/>
      <c r="BN23" s="382"/>
      <c r="BO23" s="382"/>
      <c r="BP23" s="382"/>
      <c r="BQ23" s="382"/>
      <c r="BR23" s="382"/>
      <c r="BS23" s="382"/>
      <c r="BT23" s="383"/>
    </row>
    <row r="24" spans="1:72" ht="14.85" customHeight="1" x14ac:dyDescent="0.4">
      <c r="B24" s="119"/>
      <c r="C24" s="345" t="s">
        <v>73</v>
      </c>
      <c r="D24" s="346"/>
      <c r="E24" s="346"/>
      <c r="F24" s="346"/>
      <c r="G24" s="352" t="str">
        <f>VLOOKUP(S24,AP20:BD27,5,FALSE)</f>
        <v>エラー：未入力項目があります。必要項目を全て入力してください。</v>
      </c>
      <c r="H24" s="353"/>
      <c r="I24" s="353"/>
      <c r="J24" s="353"/>
      <c r="K24" s="353"/>
      <c r="L24" s="353"/>
      <c r="M24" s="353"/>
      <c r="N24" s="353"/>
      <c r="O24" s="353"/>
      <c r="P24" s="354"/>
      <c r="Q24" s="119"/>
      <c r="R24" s="119"/>
      <c r="S24" s="318">
        <f>SUM(S5:S22)</f>
        <v>9</v>
      </c>
      <c r="T24" s="119"/>
      <c r="U24" s="133"/>
      <c r="V24" s="345" t="s">
        <v>74</v>
      </c>
      <c r="W24" s="346"/>
      <c r="X24" s="346"/>
      <c r="Y24" s="346"/>
      <c r="Z24" s="352" t="str">
        <f>IF(BN11=0,"異動情報の入力完了です。","エラー：未入力項目があります。必要項目を全て入力してください。")</f>
        <v>エラー：未入力項目があります。必要項目を全て入力してください。</v>
      </c>
      <c r="AA24" s="353"/>
      <c r="AB24" s="353"/>
      <c r="AC24" s="353"/>
      <c r="AD24" s="353"/>
      <c r="AE24" s="353"/>
      <c r="AF24" s="353"/>
      <c r="AG24" s="353"/>
      <c r="AH24" s="353"/>
      <c r="AI24" s="354"/>
      <c r="AJ24" s="368">
        <f>BN5+BN7</f>
        <v>1</v>
      </c>
      <c r="AP24" s="384">
        <f>S24</f>
        <v>9</v>
      </c>
      <c r="AQ24" s="370"/>
      <c r="AR24" s="384">
        <f>IF(S24&gt;0,1,2)</f>
        <v>1</v>
      </c>
      <c r="AS24" s="370"/>
      <c r="AT24" s="375" t="s">
        <v>75</v>
      </c>
      <c r="AU24" s="376"/>
      <c r="AV24" s="376"/>
      <c r="AW24" s="376"/>
      <c r="AX24" s="376"/>
      <c r="AY24" s="376"/>
      <c r="AZ24" s="376"/>
      <c r="BA24" s="376"/>
      <c r="BB24" s="376"/>
      <c r="BC24" s="376"/>
      <c r="BD24" s="377"/>
      <c r="BF24" s="384">
        <v>1</v>
      </c>
      <c r="BG24" s="370"/>
      <c r="BH24" s="384"/>
      <c r="BI24" s="370"/>
      <c r="BJ24" s="375" t="s">
        <v>75</v>
      </c>
      <c r="BK24" s="376"/>
      <c r="BL24" s="376"/>
      <c r="BM24" s="376"/>
      <c r="BN24" s="376"/>
      <c r="BO24" s="376"/>
      <c r="BP24" s="376"/>
      <c r="BQ24" s="376"/>
      <c r="BR24" s="376"/>
      <c r="BS24" s="376"/>
      <c r="BT24" s="377"/>
    </row>
    <row r="25" spans="1:72" ht="14.85" customHeight="1" x14ac:dyDescent="0.4">
      <c r="B25" s="119"/>
      <c r="C25" s="347"/>
      <c r="D25" s="348"/>
      <c r="E25" s="348"/>
      <c r="F25" s="348"/>
      <c r="G25" s="355"/>
      <c r="H25" s="356"/>
      <c r="I25" s="356"/>
      <c r="J25" s="356"/>
      <c r="K25" s="356"/>
      <c r="L25" s="356"/>
      <c r="M25" s="356"/>
      <c r="N25" s="356"/>
      <c r="O25" s="356"/>
      <c r="P25" s="357"/>
      <c r="Q25" s="119"/>
      <c r="R25" s="119"/>
      <c r="S25" s="318"/>
      <c r="T25" s="119"/>
      <c r="U25" s="133"/>
      <c r="V25" s="347"/>
      <c r="W25" s="348"/>
      <c r="X25" s="348"/>
      <c r="Y25" s="348"/>
      <c r="Z25" s="355"/>
      <c r="AA25" s="356"/>
      <c r="AB25" s="356"/>
      <c r="AC25" s="356"/>
      <c r="AD25" s="356"/>
      <c r="AE25" s="356"/>
      <c r="AF25" s="356"/>
      <c r="AG25" s="356"/>
      <c r="AH25" s="356"/>
      <c r="AI25" s="357"/>
      <c r="AJ25" s="368"/>
      <c r="AP25" s="371"/>
      <c r="AQ25" s="372"/>
      <c r="AR25" s="371"/>
      <c r="AS25" s="372"/>
      <c r="AT25" s="378"/>
      <c r="AU25" s="379"/>
      <c r="AV25" s="379"/>
      <c r="AW25" s="379"/>
      <c r="AX25" s="379"/>
      <c r="AY25" s="379"/>
      <c r="AZ25" s="379"/>
      <c r="BA25" s="379"/>
      <c r="BB25" s="379"/>
      <c r="BC25" s="379"/>
      <c r="BD25" s="380"/>
      <c r="BF25" s="371"/>
      <c r="BG25" s="372"/>
      <c r="BH25" s="371"/>
      <c r="BI25" s="372"/>
      <c r="BJ25" s="378"/>
      <c r="BK25" s="379"/>
      <c r="BL25" s="379"/>
      <c r="BM25" s="379"/>
      <c r="BN25" s="379"/>
      <c r="BO25" s="379"/>
      <c r="BP25" s="379"/>
      <c r="BQ25" s="379"/>
      <c r="BR25" s="379"/>
      <c r="BS25" s="379"/>
      <c r="BT25" s="380"/>
    </row>
    <row r="26" spans="1:72" ht="14.85" customHeight="1" x14ac:dyDescent="0.4">
      <c r="C26" s="349"/>
      <c r="D26" s="348"/>
      <c r="E26" s="348"/>
      <c r="F26" s="348"/>
      <c r="G26" s="355"/>
      <c r="H26" s="356"/>
      <c r="I26" s="356"/>
      <c r="J26" s="356"/>
      <c r="K26" s="356"/>
      <c r="L26" s="356"/>
      <c r="M26" s="356"/>
      <c r="N26" s="356"/>
      <c r="O26" s="356"/>
      <c r="P26" s="357"/>
      <c r="Q26" s="119"/>
      <c r="R26" s="119"/>
      <c r="S26" s="318"/>
      <c r="U26" s="134"/>
      <c r="V26" s="349"/>
      <c r="W26" s="348"/>
      <c r="X26" s="348"/>
      <c r="Y26" s="348"/>
      <c r="Z26" s="355"/>
      <c r="AA26" s="356"/>
      <c r="AB26" s="356"/>
      <c r="AC26" s="356"/>
      <c r="AD26" s="356"/>
      <c r="AE26" s="356"/>
      <c r="AF26" s="356"/>
      <c r="AG26" s="356"/>
      <c r="AH26" s="356"/>
      <c r="AI26" s="357"/>
      <c r="AJ26" s="368"/>
      <c r="AP26" s="371"/>
      <c r="AQ26" s="372"/>
      <c r="AR26" s="371"/>
      <c r="AS26" s="372"/>
      <c r="AT26" s="378"/>
      <c r="AU26" s="379"/>
      <c r="AV26" s="379"/>
      <c r="AW26" s="379"/>
      <c r="AX26" s="379"/>
      <c r="AY26" s="379"/>
      <c r="AZ26" s="379"/>
      <c r="BA26" s="379"/>
      <c r="BB26" s="379"/>
      <c r="BC26" s="379"/>
      <c r="BD26" s="380"/>
      <c r="BF26" s="371"/>
      <c r="BG26" s="372"/>
      <c r="BH26" s="371"/>
      <c r="BI26" s="372"/>
      <c r="BJ26" s="378"/>
      <c r="BK26" s="379"/>
      <c r="BL26" s="379"/>
      <c r="BM26" s="379"/>
      <c r="BN26" s="379"/>
      <c r="BO26" s="379"/>
      <c r="BP26" s="379"/>
      <c r="BQ26" s="379"/>
      <c r="BR26" s="379"/>
      <c r="BS26" s="379"/>
      <c r="BT26" s="380"/>
    </row>
    <row r="27" spans="1:72" ht="14.85" customHeight="1" thickBot="1" x14ac:dyDescent="0.45">
      <c r="C27" s="350"/>
      <c r="D27" s="351"/>
      <c r="E27" s="351"/>
      <c r="F27" s="351"/>
      <c r="G27" s="358"/>
      <c r="H27" s="359"/>
      <c r="I27" s="359"/>
      <c r="J27" s="359"/>
      <c r="K27" s="359"/>
      <c r="L27" s="359"/>
      <c r="M27" s="359"/>
      <c r="N27" s="359"/>
      <c r="O27" s="359"/>
      <c r="P27" s="360"/>
      <c r="S27" s="318"/>
      <c r="U27" s="134"/>
      <c r="V27" s="350"/>
      <c r="W27" s="351"/>
      <c r="X27" s="351"/>
      <c r="Y27" s="351"/>
      <c r="Z27" s="358"/>
      <c r="AA27" s="359"/>
      <c r="AB27" s="359"/>
      <c r="AC27" s="359"/>
      <c r="AD27" s="359"/>
      <c r="AE27" s="359"/>
      <c r="AF27" s="359"/>
      <c r="AG27" s="359"/>
      <c r="AH27" s="359"/>
      <c r="AI27" s="360"/>
      <c r="AJ27" s="368"/>
      <c r="AP27" s="373"/>
      <c r="AQ27" s="374"/>
      <c r="AR27" s="373"/>
      <c r="AS27" s="374"/>
      <c r="AT27" s="381"/>
      <c r="AU27" s="382"/>
      <c r="AV27" s="382"/>
      <c r="AW27" s="382"/>
      <c r="AX27" s="382"/>
      <c r="AY27" s="382"/>
      <c r="AZ27" s="382"/>
      <c r="BA27" s="382"/>
      <c r="BB27" s="382"/>
      <c r="BC27" s="382"/>
      <c r="BD27" s="383"/>
      <c r="BF27" s="373"/>
      <c r="BG27" s="374"/>
      <c r="BH27" s="373"/>
      <c r="BI27" s="374"/>
      <c r="BJ27" s="381"/>
      <c r="BK27" s="382"/>
      <c r="BL27" s="382"/>
      <c r="BM27" s="382"/>
      <c r="BN27" s="382"/>
      <c r="BO27" s="382"/>
      <c r="BP27" s="382"/>
      <c r="BQ27" s="382"/>
      <c r="BR27" s="382"/>
      <c r="BS27" s="382"/>
      <c r="BT27" s="383"/>
    </row>
    <row r="28" spans="1:72" ht="14.85" customHeight="1" x14ac:dyDescent="0.4">
      <c r="Q28" s="77"/>
      <c r="R28" s="77"/>
      <c r="S28" s="114"/>
      <c r="U28" s="385"/>
      <c r="V28" s="386"/>
      <c r="W28" s="386"/>
      <c r="X28" s="386"/>
      <c r="Y28" s="387"/>
      <c r="Z28" s="387"/>
      <c r="AA28" s="387"/>
      <c r="AB28" s="387"/>
      <c r="AC28" s="387"/>
      <c r="AD28" s="387"/>
      <c r="AE28" s="387"/>
      <c r="AF28" s="387"/>
      <c r="AG28" s="387"/>
      <c r="AH28" s="387"/>
      <c r="AI28" s="387"/>
      <c r="AJ28" s="387"/>
      <c r="BF28" s="384">
        <v>2</v>
      </c>
      <c r="BG28" s="370"/>
      <c r="BH28" s="384"/>
      <c r="BI28" s="370"/>
      <c r="BJ28" s="375" t="s">
        <v>75</v>
      </c>
      <c r="BK28" s="376"/>
      <c r="BL28" s="376"/>
      <c r="BM28" s="376"/>
      <c r="BN28" s="376"/>
      <c r="BO28" s="376"/>
      <c r="BP28" s="376"/>
      <c r="BQ28" s="376"/>
      <c r="BR28" s="376"/>
      <c r="BS28" s="376"/>
      <c r="BT28" s="377"/>
    </row>
    <row r="29" spans="1:72" ht="13.5" customHeight="1" x14ac:dyDescent="0.4">
      <c r="BF29" s="371"/>
      <c r="BG29" s="372"/>
      <c r="BH29" s="371"/>
      <c r="BI29" s="372"/>
      <c r="BJ29" s="378"/>
      <c r="BK29" s="379"/>
      <c r="BL29" s="379"/>
      <c r="BM29" s="379"/>
      <c r="BN29" s="379"/>
      <c r="BO29" s="379"/>
      <c r="BP29" s="379"/>
      <c r="BQ29" s="379"/>
      <c r="BR29" s="379"/>
      <c r="BS29" s="379"/>
      <c r="BT29" s="380"/>
    </row>
    <row r="30" spans="1:72" ht="13.5" customHeight="1" x14ac:dyDescent="0.4">
      <c r="BF30" s="371"/>
      <c r="BG30" s="372"/>
      <c r="BH30" s="371"/>
      <c r="BI30" s="372"/>
      <c r="BJ30" s="378"/>
      <c r="BK30" s="379"/>
      <c r="BL30" s="379"/>
      <c r="BM30" s="379"/>
      <c r="BN30" s="379"/>
      <c r="BO30" s="379"/>
      <c r="BP30" s="379"/>
      <c r="BQ30" s="379"/>
      <c r="BR30" s="379"/>
      <c r="BS30" s="379"/>
      <c r="BT30" s="380"/>
    </row>
    <row r="31" spans="1:72" ht="13.5" customHeight="1" thickBot="1" x14ac:dyDescent="0.45">
      <c r="BF31" s="373"/>
      <c r="BG31" s="374"/>
      <c r="BH31" s="373"/>
      <c r="BI31" s="374"/>
      <c r="BJ31" s="381"/>
      <c r="BK31" s="382"/>
      <c r="BL31" s="382"/>
      <c r="BM31" s="382"/>
      <c r="BN31" s="382"/>
      <c r="BO31" s="382"/>
      <c r="BP31" s="382"/>
      <c r="BQ31" s="382"/>
      <c r="BR31" s="382"/>
      <c r="BS31" s="382"/>
      <c r="BT31" s="383"/>
    </row>
  </sheetData>
  <sheetProtection password="CCEB" sheet="1" objects="1" scenarios="1"/>
  <protectedRanges>
    <protectedRange sqref="F5:O22 Z5:AI8" name="範囲1"/>
  </protectedRanges>
  <mergeCells count="75">
    <mergeCell ref="BH28:BI31"/>
    <mergeCell ref="BJ28:BT31"/>
    <mergeCell ref="AR24:AS27"/>
    <mergeCell ref="AT24:BD27"/>
    <mergeCell ref="U28:X28"/>
    <mergeCell ref="Y28:AJ28"/>
    <mergeCell ref="BF28:BG31"/>
    <mergeCell ref="V24:Y27"/>
    <mergeCell ref="Z24:AI27"/>
    <mergeCell ref="BH24:BI27"/>
    <mergeCell ref="BJ24:BT27"/>
    <mergeCell ref="BN9:BN10"/>
    <mergeCell ref="U9:Y10"/>
    <mergeCell ref="AJ9:AK10"/>
    <mergeCell ref="AJ24:AJ27"/>
    <mergeCell ref="AP20:AQ23"/>
    <mergeCell ref="AR20:AS23"/>
    <mergeCell ref="AT20:BD23"/>
    <mergeCell ref="BF20:BG23"/>
    <mergeCell ref="BN11:BN12"/>
    <mergeCell ref="AP24:AQ27"/>
    <mergeCell ref="BH20:BI23"/>
    <mergeCell ref="BJ20:BT23"/>
    <mergeCell ref="BF24:BG27"/>
    <mergeCell ref="A17:E18"/>
    <mergeCell ref="F17:O18"/>
    <mergeCell ref="P17:Q18"/>
    <mergeCell ref="S17:S18"/>
    <mergeCell ref="A19:E20"/>
    <mergeCell ref="F19:O20"/>
    <mergeCell ref="P19:Q20"/>
    <mergeCell ref="S19:S20"/>
    <mergeCell ref="A21:E22"/>
    <mergeCell ref="F21:O22"/>
    <mergeCell ref="P21:Q22"/>
    <mergeCell ref="S21:S22"/>
    <mergeCell ref="C24:F27"/>
    <mergeCell ref="G24:P27"/>
    <mergeCell ref="S24:S27"/>
    <mergeCell ref="A13:E14"/>
    <mergeCell ref="F13:O14"/>
    <mergeCell ref="P13:Q14"/>
    <mergeCell ref="S13:S14"/>
    <mergeCell ref="A15:E16"/>
    <mergeCell ref="F15:O16"/>
    <mergeCell ref="P15:Q16"/>
    <mergeCell ref="S15:S16"/>
    <mergeCell ref="A9:E10"/>
    <mergeCell ref="F9:O10"/>
    <mergeCell ref="P9:Q10"/>
    <mergeCell ref="S9:S10"/>
    <mergeCell ref="A11:E12"/>
    <mergeCell ref="F11:O12"/>
    <mergeCell ref="P11:Q12"/>
    <mergeCell ref="S11:S12"/>
    <mergeCell ref="BJ5:BK6"/>
    <mergeCell ref="BN5:BN6"/>
    <mergeCell ref="A7:E8"/>
    <mergeCell ref="F7:O8"/>
    <mergeCell ref="P7:Q8"/>
    <mergeCell ref="S7:S8"/>
    <mergeCell ref="U7:Y8"/>
    <mergeCell ref="BJ7:BK8"/>
    <mergeCell ref="BN7:BN8"/>
    <mergeCell ref="Z5:AI6"/>
    <mergeCell ref="Z7:AI8"/>
    <mergeCell ref="A1:S1"/>
    <mergeCell ref="B2:R3"/>
    <mergeCell ref="U2:AI3"/>
    <mergeCell ref="A5:E6"/>
    <mergeCell ref="F5:O6"/>
    <mergeCell ref="P5:Q6"/>
    <mergeCell ref="S5:S6"/>
    <mergeCell ref="U5:Y6"/>
    <mergeCell ref="U1:AI1"/>
  </mergeCells>
  <phoneticPr fontId="3"/>
  <conditionalFormatting sqref="G24:P27">
    <cfRule type="expression" dxfId="33" priority="10">
      <formula>$G$24=$AT$24</formula>
    </cfRule>
    <cfRule type="expression" dxfId="32" priority="12">
      <formula>$G$24="基本情報の入力完了です。"</formula>
    </cfRule>
  </conditionalFormatting>
  <conditionalFormatting sqref="Z24:AI27">
    <cfRule type="expression" dxfId="31" priority="9">
      <formula>$Z$24=$BJ$24</formula>
    </cfRule>
    <cfRule type="expression" dxfId="30" priority="11">
      <formula>$Z$24="異動情報の入力完了です。"</formula>
    </cfRule>
  </conditionalFormatting>
  <conditionalFormatting sqref="U7:AI8">
    <cfRule type="expression" dxfId="29" priority="4">
      <formula>OR($Z$5="休止（長期欠席）",$Z$5="休止（長期履修学生の貸与先送り）",$Z$5="休止（留学）")</formula>
    </cfRule>
  </conditionalFormatting>
  <conditionalFormatting sqref="U9:AK10">
    <cfRule type="expression" dxfId="28" priority="3">
      <formula>OR($Z$5="休止（通常の休学）",$Z$5="休止（長期欠席）",$Z$5="休止（留学）")</formula>
    </cfRule>
  </conditionalFormatting>
  <conditionalFormatting sqref="Z11:AI12">
    <cfRule type="expression" dxfId="27" priority="2">
      <formula>OR($Z$5="休止（通常の休学）",$Z$5="休止（長期欠席）",$Z$5="休止（留学）")</formula>
    </cfRule>
  </conditionalFormatting>
  <conditionalFormatting sqref="Z9:AI10">
    <cfRule type="expression" dxfId="26" priority="1">
      <formula>OR($Z$5="休止（留学）",$Z$5="休止（長期欠席）")</formula>
    </cfRule>
  </conditionalFormatting>
  <dataValidations count="10">
    <dataValidation imeMode="fullKatakana" allowBlank="1" showInputMessage="1" showErrorMessage="1" sqref="F15"/>
    <dataValidation allowBlank="1" showInputMessage="1" showErrorMessage="1" error="西暦YYYY/MM/DDの形式で入力してください。" sqref="AA19:AF20"/>
    <dataValidation type="list" allowBlank="1" showInputMessage="1" showErrorMessage="1" sqref="Z7">
      <formula1>$AP$5:$AP$9</formula1>
    </dataValidation>
    <dataValidation type="date" allowBlank="1" showInputMessage="1" showErrorMessage="1" error="西暦YYYY/MM/DDの形式で入力してください。" sqref="AC14 AA14 AE14">
      <formula1>1</formula1>
      <formula2>146099</formula2>
    </dataValidation>
    <dataValidation type="list" allowBlank="1" showInputMessage="1" showErrorMessage="1" sqref="AA11">
      <formula1>"はい,いいえ"</formula1>
    </dataValidation>
    <dataValidation type="whole" allowBlank="1" showInputMessage="1" showErrorMessage="1" sqref="F19:O20">
      <formula1>1</formula1>
      <formula2>6</formula2>
    </dataValidation>
    <dataValidation type="date" allowBlank="1" showInputMessage="1" showErrorMessage="1" errorTitle="届出年月日エラー" error="西暦YYYY/MM/DDの形式で入力してください。" sqref="F5:O6">
      <formula1>1</formula1>
      <formula2>117974</formula2>
    </dataValidation>
    <dataValidation type="whole" allowBlank="1" showInputMessage="1" showErrorMessage="1" errorTitle="エラー①" error="5から始まる11ケタの奨学生番号を入力してください。" sqref="F21:O22">
      <formula1>50000000000</formula1>
      <formula2>59999999999</formula2>
    </dataValidation>
    <dataValidation type="list" allowBlank="1" showInputMessage="1" showErrorMessage="1" sqref="Z5:AI6">
      <formula1>$AS$5:$AS$7</formula1>
    </dataValidation>
    <dataValidation type="date" allowBlank="1" showInputMessage="1" showErrorMessage="1" errorTitle="生年月日エラー" error="西暦YYYY/MM/DDの形式で入力してください。" sqref="F13:O14">
      <formula1>367</formula1>
      <formula2>110305</formula2>
    </dataValidation>
  </dataValidations>
  <printOptions horizontalCentered="1" verticalCentered="1"/>
  <pageMargins left="0.39370078740157483" right="0" top="0" bottom="0" header="0.51181102362204722" footer="0.51181102362204722"/>
  <pageSetup paperSize="9" scale="49" fitToWidth="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IG104"/>
  <sheetViews>
    <sheetView showGridLines="0" view="pageBreakPreview" zoomScale="70" zoomScaleNormal="160" zoomScaleSheetLayoutView="70" workbookViewId="0">
      <selection activeCell="IY74" sqref="IY74"/>
    </sheetView>
  </sheetViews>
  <sheetFormatPr defaultColWidth="2.25" defaultRowHeight="13.5" customHeight="1" x14ac:dyDescent="0.4"/>
  <cols>
    <col min="1" max="6" width="3.125" style="113" customWidth="1"/>
    <col min="7" max="14" width="3.125" style="73" customWidth="1"/>
    <col min="15" max="15" width="3.125" style="20" customWidth="1"/>
    <col min="16" max="22" width="3.125" style="113" customWidth="1"/>
    <col min="23" max="29" width="3.125" style="73" customWidth="1"/>
    <col min="30" max="35" width="3.125" style="77" customWidth="1"/>
    <col min="36" max="42" width="4.125" style="77" customWidth="1"/>
    <col min="43" max="53" width="3.125" style="77" customWidth="1"/>
    <col min="54" max="76" width="3.125" style="77" hidden="1" customWidth="1"/>
    <col min="77" max="77" width="30.625" style="77" hidden="1" customWidth="1"/>
    <col min="78" max="79" width="10.625" style="77" hidden="1" customWidth="1"/>
    <col min="80" max="80" width="9.625" style="77" hidden="1" customWidth="1"/>
    <col min="81" max="104" width="3.125" style="77" hidden="1" customWidth="1"/>
    <col min="105" max="105" width="15.125" style="77" hidden="1" customWidth="1"/>
    <col min="106" max="134" width="3.125" style="77" hidden="1" customWidth="1"/>
    <col min="135" max="135" width="2.625" style="77" hidden="1" customWidth="1"/>
    <col min="136" max="137" width="3.125" style="77" hidden="1" customWidth="1"/>
    <col min="138" max="178" width="2.25" style="73" hidden="1" customWidth="1"/>
    <col min="179" max="179" width="3" style="73" hidden="1" customWidth="1"/>
    <col min="180" max="241" width="2.25" style="73" hidden="1" customWidth="1"/>
    <col min="242" max="256" width="2.25" style="73" customWidth="1"/>
    <col min="257" max="16384" width="2.25" style="73"/>
  </cols>
  <sheetData>
    <row r="1" spans="1:206" ht="30" customHeight="1" thickBot="1" x14ac:dyDescent="0.45">
      <c r="A1" s="135" t="s">
        <v>151</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319" t="s">
        <v>134</v>
      </c>
      <c r="AK1" s="320"/>
      <c r="AL1" s="320"/>
      <c r="AM1" s="320"/>
      <c r="AN1" s="320"/>
      <c r="AO1" s="320"/>
      <c r="AP1" s="320"/>
      <c r="AQ1" s="320"/>
      <c r="AR1" s="320"/>
      <c r="AS1" s="320"/>
      <c r="AT1" s="320"/>
      <c r="AU1" s="320"/>
      <c r="AV1" s="320"/>
      <c r="AW1" s="320"/>
      <c r="AX1" s="320"/>
      <c r="AY1" s="320"/>
      <c r="AZ1" s="321"/>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c r="CN1" s="135"/>
      <c r="CO1" s="135"/>
      <c r="CP1" s="135"/>
      <c r="CQ1" s="135"/>
      <c r="CR1" s="135"/>
      <c r="CS1" s="135"/>
      <c r="CT1" s="135"/>
      <c r="CU1" s="135"/>
      <c r="CV1" s="135"/>
      <c r="CW1" s="135"/>
      <c r="CX1" s="135"/>
      <c r="CY1" s="135"/>
      <c r="CZ1" s="135"/>
      <c r="DA1" s="135"/>
      <c r="DB1" s="135"/>
      <c r="DC1" s="135"/>
      <c r="DD1" s="135"/>
      <c r="DE1" s="135"/>
      <c r="DF1" s="135"/>
      <c r="DG1" s="135"/>
      <c r="DH1" s="135"/>
      <c r="DI1" s="135"/>
      <c r="DJ1" s="135"/>
      <c r="DK1" s="135"/>
      <c r="DL1" s="135"/>
      <c r="DM1" s="135"/>
      <c r="DN1" s="135"/>
      <c r="DO1" s="135"/>
      <c r="DP1" s="135"/>
      <c r="DQ1" s="135"/>
      <c r="DR1" s="135"/>
      <c r="DS1" s="135"/>
      <c r="DT1" s="135"/>
      <c r="DU1" s="135"/>
      <c r="DV1" s="135"/>
      <c r="DW1" s="135"/>
      <c r="DX1" s="135"/>
      <c r="DY1" s="135"/>
      <c r="DZ1" s="135"/>
    </row>
    <row r="2" spans="1:206" ht="13.5" customHeight="1" x14ac:dyDescent="0.4">
      <c r="B2" s="305" t="s">
        <v>76</v>
      </c>
      <c r="C2" s="306"/>
      <c r="D2" s="306"/>
      <c r="E2" s="306"/>
      <c r="F2" s="306"/>
      <c r="G2" s="306"/>
      <c r="H2" s="306"/>
      <c r="I2" s="306"/>
      <c r="J2" s="306"/>
      <c r="K2" s="306"/>
      <c r="L2" s="306"/>
      <c r="M2" s="306"/>
      <c r="N2" s="306"/>
      <c r="O2" s="306"/>
      <c r="P2" s="306"/>
      <c r="Q2" s="306"/>
      <c r="R2" s="306"/>
      <c r="S2" s="114"/>
      <c r="U2" s="305" t="s">
        <v>118</v>
      </c>
      <c r="V2" s="306"/>
      <c r="W2" s="306"/>
      <c r="X2" s="306"/>
      <c r="Y2" s="306"/>
      <c r="Z2" s="306"/>
      <c r="AA2" s="306"/>
      <c r="AB2" s="306"/>
      <c r="AC2" s="306"/>
      <c r="AD2" s="306"/>
      <c r="AE2" s="306"/>
      <c r="AF2" s="306"/>
      <c r="AG2" s="306"/>
      <c r="AH2" s="306"/>
      <c r="AI2" s="306"/>
      <c r="AJ2" s="306"/>
      <c r="AK2" s="306"/>
      <c r="AL2" s="306"/>
      <c r="AM2" s="306"/>
      <c r="AN2" s="306"/>
      <c r="AO2" s="306"/>
      <c r="AP2" s="306"/>
      <c r="AQ2" s="306"/>
      <c r="AR2" s="306"/>
      <c r="AS2" s="306"/>
      <c r="AT2" s="306"/>
      <c r="AU2" s="306"/>
      <c r="AV2" s="306"/>
      <c r="AW2" s="306"/>
      <c r="AX2" s="306"/>
      <c r="AY2" s="306"/>
      <c r="AZ2" s="306"/>
      <c r="BA2" s="466"/>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8"/>
      <c r="EA2" s="8"/>
      <c r="EB2" s="8"/>
      <c r="EC2" s="8"/>
      <c r="ED2" s="8"/>
      <c r="EE2" s="9"/>
      <c r="EF2" s="9"/>
      <c r="EG2" s="10"/>
      <c r="EH2" s="10"/>
      <c r="EI2" s="10"/>
      <c r="EJ2" s="10"/>
      <c r="EK2" s="10"/>
      <c r="EL2" s="10"/>
      <c r="EM2" s="10"/>
      <c r="EN2" s="10"/>
      <c r="EO2" s="10"/>
      <c r="EP2" s="10"/>
      <c r="EQ2" s="11"/>
      <c r="ER2" s="11"/>
      <c r="ES2" s="11"/>
      <c r="ET2" s="11"/>
      <c r="EU2" s="11"/>
      <c r="GX2" s="73" t="s">
        <v>77</v>
      </c>
    </row>
    <row r="3" spans="1:206" ht="13.5" customHeight="1" x14ac:dyDescent="0.4">
      <c r="B3" s="305"/>
      <c r="C3" s="306"/>
      <c r="D3" s="306"/>
      <c r="E3" s="306"/>
      <c r="F3" s="306"/>
      <c r="G3" s="306"/>
      <c r="H3" s="306"/>
      <c r="I3" s="306"/>
      <c r="J3" s="306"/>
      <c r="K3" s="306"/>
      <c r="L3" s="306"/>
      <c r="M3" s="306"/>
      <c r="N3" s="306"/>
      <c r="O3" s="306"/>
      <c r="P3" s="306"/>
      <c r="Q3" s="306"/>
      <c r="R3" s="306"/>
      <c r="S3" s="114"/>
      <c r="U3" s="305"/>
      <c r="V3" s="306"/>
      <c r="W3" s="306"/>
      <c r="X3" s="306"/>
      <c r="Y3" s="306"/>
      <c r="Z3" s="306"/>
      <c r="AA3" s="306"/>
      <c r="AB3" s="306"/>
      <c r="AC3" s="306"/>
      <c r="AD3" s="306"/>
      <c r="AE3" s="306"/>
      <c r="AF3" s="306"/>
      <c r="AG3" s="306"/>
      <c r="AH3" s="306"/>
      <c r="AI3" s="306"/>
      <c r="AJ3" s="306"/>
      <c r="AK3" s="306"/>
      <c r="AL3" s="306"/>
      <c r="AM3" s="306"/>
      <c r="AN3" s="306"/>
      <c r="AO3" s="306"/>
      <c r="AP3" s="306"/>
      <c r="AQ3" s="306"/>
      <c r="AR3" s="306"/>
      <c r="AS3" s="306"/>
      <c r="AT3" s="306"/>
      <c r="AU3" s="306"/>
      <c r="AV3" s="306"/>
      <c r="AW3" s="306"/>
      <c r="AX3" s="306"/>
      <c r="AY3" s="306"/>
      <c r="AZ3" s="306"/>
      <c r="BA3" s="466"/>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20"/>
      <c r="EI3" s="20"/>
      <c r="EJ3" s="20"/>
      <c r="EK3" s="20"/>
      <c r="EL3" s="20"/>
      <c r="EM3" s="20"/>
      <c r="EN3" s="20"/>
      <c r="EO3" s="20"/>
      <c r="EP3" s="20"/>
      <c r="EQ3" s="20"/>
      <c r="ER3" s="20"/>
      <c r="ES3" s="20"/>
      <c r="ET3" s="20"/>
      <c r="EU3" s="20"/>
    </row>
    <row r="4" spans="1:206" ht="13.5" customHeight="1" x14ac:dyDescent="0.4">
      <c r="B4" s="305"/>
      <c r="C4" s="306"/>
      <c r="D4" s="306"/>
      <c r="E4" s="306"/>
      <c r="F4" s="306"/>
      <c r="G4" s="306"/>
      <c r="H4" s="306"/>
      <c r="I4" s="306"/>
      <c r="J4" s="306"/>
      <c r="K4" s="306"/>
      <c r="L4" s="306"/>
      <c r="M4" s="306"/>
      <c r="N4" s="306"/>
      <c r="O4" s="306"/>
      <c r="P4" s="306"/>
      <c r="Q4" s="306"/>
      <c r="R4" s="306"/>
      <c r="S4" s="114"/>
      <c r="U4" s="305"/>
      <c r="V4" s="306"/>
      <c r="W4" s="306"/>
      <c r="X4" s="306"/>
      <c r="Y4" s="306"/>
      <c r="Z4" s="306"/>
      <c r="AA4" s="306"/>
      <c r="AB4" s="306"/>
      <c r="AC4" s="306"/>
      <c r="AD4" s="306"/>
      <c r="AE4" s="306"/>
      <c r="AF4" s="306"/>
      <c r="AG4" s="306"/>
      <c r="AH4" s="306"/>
      <c r="AI4" s="306"/>
      <c r="AJ4" s="306"/>
      <c r="AK4" s="306"/>
      <c r="AL4" s="306"/>
      <c r="AM4" s="306"/>
      <c r="AN4" s="306"/>
      <c r="AO4" s="306"/>
      <c r="AP4" s="306"/>
      <c r="AQ4" s="306"/>
      <c r="AR4" s="306"/>
      <c r="AS4" s="306"/>
      <c r="AT4" s="306"/>
      <c r="AU4" s="306"/>
      <c r="AV4" s="306"/>
      <c r="AW4" s="306"/>
      <c r="AX4" s="306"/>
      <c r="AY4" s="306"/>
      <c r="AZ4" s="306"/>
      <c r="BA4" s="90"/>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row>
    <row r="5" spans="1:206" ht="13.5" customHeight="1" x14ac:dyDescent="0.4">
      <c r="B5" s="306"/>
      <c r="C5" s="306"/>
      <c r="D5" s="306"/>
      <c r="E5" s="306"/>
      <c r="F5" s="306"/>
      <c r="G5" s="306"/>
      <c r="H5" s="306"/>
      <c r="I5" s="306"/>
      <c r="J5" s="306"/>
      <c r="K5" s="306"/>
      <c r="L5" s="306"/>
      <c r="M5" s="306"/>
      <c r="N5" s="306"/>
      <c r="O5" s="306"/>
      <c r="P5" s="306"/>
      <c r="Q5" s="306"/>
      <c r="R5" s="306"/>
      <c r="S5" s="114"/>
      <c r="U5" s="306"/>
      <c r="V5" s="306"/>
      <c r="W5" s="306"/>
      <c r="X5" s="306"/>
      <c r="Y5" s="306"/>
      <c r="Z5" s="306"/>
      <c r="AA5" s="306"/>
      <c r="AB5" s="306"/>
      <c r="AC5" s="306"/>
      <c r="AD5" s="306"/>
      <c r="AE5" s="306"/>
      <c r="AF5" s="306"/>
      <c r="AG5" s="306"/>
      <c r="AH5" s="306"/>
      <c r="AI5" s="306"/>
      <c r="AJ5" s="306"/>
      <c r="AK5" s="306"/>
      <c r="AL5" s="306"/>
      <c r="AM5" s="306"/>
      <c r="AN5" s="306"/>
      <c r="AO5" s="306"/>
      <c r="AP5" s="306"/>
      <c r="AQ5" s="306"/>
      <c r="AR5" s="306"/>
      <c r="AS5" s="306"/>
      <c r="AT5" s="306"/>
      <c r="AU5" s="306"/>
      <c r="AV5" s="306"/>
      <c r="AW5" s="306"/>
      <c r="AX5" s="306"/>
      <c r="AY5" s="306"/>
      <c r="AZ5" s="306"/>
      <c r="BA5" s="90"/>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row>
    <row r="6" spans="1:206" s="19" customFormat="1" ht="13.5" customHeight="1" thickBot="1" x14ac:dyDescent="0.45">
      <c r="A6" s="136"/>
      <c r="B6" s="137"/>
      <c r="C6" s="137"/>
      <c r="D6" s="137"/>
      <c r="E6" s="137"/>
      <c r="F6" s="137"/>
      <c r="G6" s="137"/>
      <c r="H6" s="137"/>
      <c r="I6" s="137"/>
      <c r="J6" s="137"/>
      <c r="K6" s="137"/>
      <c r="L6" s="137"/>
      <c r="M6" s="137"/>
      <c r="N6" s="137"/>
      <c r="O6" s="137"/>
      <c r="P6" s="137"/>
      <c r="Q6" s="137"/>
      <c r="R6" s="137"/>
      <c r="S6" s="138"/>
      <c r="T6" s="136"/>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90"/>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row>
    <row r="7" spans="1:206" ht="13.5" customHeight="1" x14ac:dyDescent="0.4">
      <c r="B7" s="308" t="s">
        <v>78</v>
      </c>
      <c r="C7" s="308"/>
      <c r="D7" s="308"/>
      <c r="E7" s="308"/>
      <c r="F7" s="140"/>
      <c r="G7" s="388" t="str">
        <f>IF('①基本情報・異動情報（学生入力用）'!F5="","学生入力用未入力です。",'①基本情報・異動情報（学生入力用）'!F5)</f>
        <v>学生入力用未入力です。</v>
      </c>
      <c r="H7" s="389"/>
      <c r="I7" s="389"/>
      <c r="J7" s="389"/>
      <c r="K7" s="389"/>
      <c r="L7" s="389"/>
      <c r="M7" s="389"/>
      <c r="N7" s="389"/>
      <c r="O7" s="389"/>
      <c r="P7" s="390"/>
      <c r="Q7" s="415" t="s">
        <v>79</v>
      </c>
      <c r="R7" s="90"/>
      <c r="S7" s="394"/>
      <c r="U7" s="308" t="s">
        <v>62</v>
      </c>
      <c r="V7" s="308"/>
      <c r="W7" s="308"/>
      <c r="X7" s="308"/>
      <c r="Y7" s="308"/>
      <c r="Z7" s="180"/>
      <c r="AA7" s="409" t="str">
        <f>IF('①基本情報・異動情報（学生入力用）'!Z5="","学生入力用未入力です。",'①基本情報・異動情報（学生入力用）'!Z5)</f>
        <v>学生入力用未入力です。</v>
      </c>
      <c r="AB7" s="410"/>
      <c r="AC7" s="410"/>
      <c r="AD7" s="410"/>
      <c r="AE7" s="410"/>
      <c r="AF7" s="410"/>
      <c r="AG7" s="410"/>
      <c r="AH7" s="411"/>
      <c r="AI7" s="415" t="s">
        <v>79</v>
      </c>
      <c r="AJ7" s="120"/>
      <c r="AK7" s="120"/>
      <c r="AL7" s="120"/>
      <c r="AM7" s="120"/>
      <c r="AN7" s="120"/>
      <c r="AO7" s="121"/>
      <c r="AP7" s="154"/>
      <c r="AQ7" s="121"/>
      <c r="AR7" s="121"/>
      <c r="AS7" s="121"/>
      <c r="AT7" s="121"/>
      <c r="AU7" s="121"/>
      <c r="AV7" s="121"/>
      <c r="AW7" s="121"/>
      <c r="AX7" s="121"/>
      <c r="AY7" s="121"/>
      <c r="AZ7" s="121"/>
      <c r="BA7" s="90"/>
      <c r="BB7" s="185"/>
      <c r="BC7" s="255"/>
      <c r="BD7" s="417"/>
      <c r="BE7" s="255"/>
      <c r="BF7" s="255"/>
      <c r="BG7" s="255"/>
      <c r="BH7" s="255"/>
      <c r="BI7" s="255"/>
      <c r="BJ7" s="255"/>
      <c r="BK7" s="255"/>
      <c r="BL7" s="255"/>
      <c r="BM7" s="255"/>
      <c r="BN7" s="255"/>
      <c r="BO7" s="255"/>
      <c r="BP7" s="255"/>
      <c r="BQ7" s="255"/>
      <c r="BR7" s="255"/>
      <c r="BS7" s="255"/>
      <c r="BT7" s="255"/>
      <c r="BU7" s="255"/>
      <c r="BV7" s="185"/>
      <c r="BW7" s="185"/>
      <c r="BX7" s="185"/>
      <c r="BY7" s="185"/>
      <c r="BZ7" s="185"/>
      <c r="CA7" s="222"/>
      <c r="CB7" s="185"/>
      <c r="CC7" s="185"/>
      <c r="CD7" s="185"/>
      <c r="CE7" s="185"/>
      <c r="CF7" s="185"/>
      <c r="CG7" s="185"/>
      <c r="CH7" s="185"/>
      <c r="CI7" s="185"/>
      <c r="CJ7" s="185"/>
      <c r="CK7" s="185"/>
      <c r="CL7" s="185"/>
      <c r="CM7" s="185"/>
      <c r="CN7" s="185"/>
      <c r="CO7" s="185"/>
      <c r="CP7" s="185"/>
      <c r="CQ7" s="185"/>
      <c r="CR7" s="185"/>
      <c r="CS7" s="185"/>
      <c r="CT7" s="185"/>
      <c r="CU7" s="185"/>
      <c r="CV7" s="185"/>
      <c r="CW7" s="185"/>
      <c r="CX7" s="185"/>
      <c r="CY7" s="185"/>
      <c r="CZ7" s="185"/>
      <c r="DA7" s="185"/>
      <c r="DB7" s="185"/>
      <c r="DC7" s="185"/>
      <c r="DD7" s="185"/>
      <c r="DE7" s="185"/>
      <c r="DF7" s="185"/>
      <c r="DG7" s="185"/>
      <c r="DH7" s="185"/>
      <c r="DI7" s="222"/>
      <c r="DJ7" s="222"/>
      <c r="DK7" s="222"/>
      <c r="DL7" s="222"/>
      <c r="DM7" s="222"/>
      <c r="DN7" s="222"/>
      <c r="DO7" s="222"/>
      <c r="DP7" s="222"/>
      <c r="DQ7" s="222"/>
      <c r="DR7" s="222"/>
      <c r="DS7" s="222"/>
      <c r="DT7" s="222"/>
      <c r="DU7" s="222"/>
      <c r="DV7" s="222"/>
      <c r="DW7" s="222"/>
      <c r="DX7" s="185"/>
      <c r="DY7" s="185"/>
      <c r="DZ7" s="90"/>
      <c r="EA7" s="446" t="e">
        <f>FU7*10000+FW7*100+FY7*1</f>
        <v>#VALUE!</v>
      </c>
      <c r="EB7" s="447"/>
      <c r="EC7" s="448"/>
      <c r="EF7" s="141" t="s">
        <v>80</v>
      </c>
      <c r="EK7" s="193"/>
      <c r="EL7" s="322">
        <f>IF(AI7="OK",0,1)</f>
        <v>1</v>
      </c>
      <c r="FU7" s="401" t="str">
        <f>IF(AP7="","",YEAR(AP7))</f>
        <v/>
      </c>
      <c r="FV7" s="402"/>
      <c r="FW7" s="405" t="str">
        <f>IF(AP7="","",MONTH(AP7))</f>
        <v/>
      </c>
      <c r="FX7" s="402"/>
      <c r="FY7" s="405" t="str">
        <f>IF(AP7="","",DAY(AP7))</f>
        <v/>
      </c>
      <c r="FZ7" s="407"/>
    </row>
    <row r="8" spans="1:206" ht="13.5" customHeight="1" thickBot="1" x14ac:dyDescent="0.45">
      <c r="B8" s="308"/>
      <c r="C8" s="308"/>
      <c r="D8" s="308"/>
      <c r="E8" s="308"/>
      <c r="F8" s="140"/>
      <c r="G8" s="391"/>
      <c r="H8" s="392"/>
      <c r="I8" s="392"/>
      <c r="J8" s="392"/>
      <c r="K8" s="392"/>
      <c r="L8" s="392"/>
      <c r="M8" s="392"/>
      <c r="N8" s="392"/>
      <c r="O8" s="392"/>
      <c r="P8" s="393"/>
      <c r="Q8" s="416"/>
      <c r="R8" s="90"/>
      <c r="S8" s="394"/>
      <c r="U8" s="308"/>
      <c r="V8" s="308"/>
      <c r="W8" s="308"/>
      <c r="X8" s="308"/>
      <c r="Y8" s="308"/>
      <c r="Z8" s="180"/>
      <c r="AA8" s="412"/>
      <c r="AB8" s="413"/>
      <c r="AC8" s="413"/>
      <c r="AD8" s="413"/>
      <c r="AE8" s="413"/>
      <c r="AF8" s="413"/>
      <c r="AG8" s="413"/>
      <c r="AH8" s="414"/>
      <c r="AI8" s="416"/>
      <c r="AJ8" s="120"/>
      <c r="AK8" s="120"/>
      <c r="AL8" s="120"/>
      <c r="AM8" s="120"/>
      <c r="AN8" s="120"/>
      <c r="AO8" s="121"/>
      <c r="AP8" s="121"/>
      <c r="AQ8" s="121"/>
      <c r="AR8" s="121"/>
      <c r="AS8" s="121"/>
      <c r="AT8" s="121"/>
      <c r="AU8" s="121"/>
      <c r="AV8" s="121"/>
      <c r="AW8" s="121"/>
      <c r="AX8" s="121"/>
      <c r="AY8" s="121"/>
      <c r="AZ8" s="121"/>
      <c r="BA8" s="90"/>
      <c r="BB8" s="185"/>
      <c r="BC8" s="255"/>
      <c r="BD8" s="417"/>
      <c r="BE8" s="255"/>
      <c r="BF8" s="255"/>
      <c r="BG8" s="255"/>
      <c r="BH8" s="255"/>
      <c r="BI8" s="255"/>
      <c r="BJ8" s="255"/>
      <c r="BK8" s="255"/>
      <c r="BL8" s="255"/>
      <c r="BM8" s="255"/>
      <c r="BN8" s="255"/>
      <c r="BO8" s="255"/>
      <c r="BP8" s="255"/>
      <c r="BQ8" s="255"/>
      <c r="BR8" s="255"/>
      <c r="BS8" s="255"/>
      <c r="BT8" s="255"/>
      <c r="BU8" s="255"/>
      <c r="BV8" s="185"/>
      <c r="BW8" s="185"/>
      <c r="BX8" s="185"/>
      <c r="BY8" s="185"/>
      <c r="BZ8" s="185"/>
      <c r="CA8" s="222"/>
      <c r="CB8" s="185"/>
      <c r="CC8" s="185"/>
      <c r="CD8" s="185"/>
      <c r="CE8" s="185"/>
      <c r="CF8" s="185"/>
      <c r="CG8" s="185"/>
      <c r="CH8" s="185"/>
      <c r="CI8" s="185"/>
      <c r="CJ8" s="185"/>
      <c r="CK8" s="185"/>
      <c r="CL8" s="185"/>
      <c r="CM8" s="185"/>
      <c r="CN8" s="185"/>
      <c r="CO8" s="185"/>
      <c r="CP8" s="185"/>
      <c r="CQ8" s="185"/>
      <c r="CR8" s="185"/>
      <c r="CS8" s="185"/>
      <c r="CT8" s="185"/>
      <c r="CU8" s="185"/>
      <c r="CV8" s="185"/>
      <c r="CW8" s="185"/>
      <c r="CX8" s="185"/>
      <c r="CY8" s="185"/>
      <c r="CZ8" s="185"/>
      <c r="DA8" s="185"/>
      <c r="DB8" s="185"/>
      <c r="DC8" s="185"/>
      <c r="DD8" s="185"/>
      <c r="DE8" s="185"/>
      <c r="DF8" s="185"/>
      <c r="DG8" s="185"/>
      <c r="DH8" s="185"/>
      <c r="DI8" s="222"/>
      <c r="DJ8" s="222"/>
      <c r="DK8" s="222"/>
      <c r="DL8" s="222"/>
      <c r="DM8" s="222"/>
      <c r="DN8" s="222"/>
      <c r="DO8" s="222"/>
      <c r="DP8" s="222"/>
      <c r="DQ8" s="222"/>
      <c r="DR8" s="222"/>
      <c r="DS8" s="222"/>
      <c r="DT8" s="222"/>
      <c r="DU8" s="222"/>
      <c r="DV8" s="222"/>
      <c r="DW8" s="222"/>
      <c r="DX8" s="185"/>
      <c r="DY8" s="185"/>
      <c r="EA8" s="449"/>
      <c r="EB8" s="450"/>
      <c r="EC8" s="451"/>
      <c r="EF8" s="141" t="s">
        <v>81</v>
      </c>
      <c r="EK8" s="193"/>
      <c r="EL8" s="322"/>
      <c r="FU8" s="403"/>
      <c r="FV8" s="404"/>
      <c r="FW8" s="406"/>
      <c r="FX8" s="404"/>
      <c r="FY8" s="406"/>
      <c r="FZ8" s="408"/>
    </row>
    <row r="9" spans="1:206" ht="13.5" customHeight="1" x14ac:dyDescent="0.4">
      <c r="B9" s="308" t="s">
        <v>66</v>
      </c>
      <c r="C9" s="308"/>
      <c r="D9" s="308"/>
      <c r="E9" s="308"/>
      <c r="F9" s="140"/>
      <c r="G9" s="395" t="str">
        <f>IF('①基本情報・異動情報（学生入力用）'!F7="","学生入力用未入力です。",'①基本情報・異動情報（学生入力用）'!F7)</f>
        <v>学生入力用未入力です。</v>
      </c>
      <c r="H9" s="396"/>
      <c r="I9" s="396"/>
      <c r="J9" s="396"/>
      <c r="K9" s="396"/>
      <c r="L9" s="396"/>
      <c r="M9" s="396"/>
      <c r="N9" s="396"/>
      <c r="O9" s="396"/>
      <c r="P9" s="397"/>
      <c r="Q9" s="416"/>
      <c r="R9" s="90"/>
      <c r="S9" s="394"/>
      <c r="U9" s="329" t="s">
        <v>106</v>
      </c>
      <c r="V9" s="329"/>
      <c r="W9" s="329"/>
      <c r="X9" s="329"/>
      <c r="Y9" s="329"/>
      <c r="Z9" s="180"/>
      <c r="AA9" s="395" t="str">
        <f>IF('①基本情報・異動情報（学生入力用）'!Z7="","学生入力用未入力です。",'①基本情報・異動情報（学生入力用）'!Z7)</f>
        <v>学生入力用未入力です。</v>
      </c>
      <c r="AB9" s="410"/>
      <c r="AC9" s="410"/>
      <c r="AD9" s="410"/>
      <c r="AE9" s="410"/>
      <c r="AF9" s="410"/>
      <c r="AG9" s="410"/>
      <c r="AH9" s="411"/>
      <c r="AI9" s="415" t="s">
        <v>79</v>
      </c>
      <c r="AJ9" s="121"/>
      <c r="AK9" s="121"/>
      <c r="AL9" s="121"/>
      <c r="AM9" s="121"/>
      <c r="AN9" s="121"/>
      <c r="AO9" s="121"/>
      <c r="AP9" s="457"/>
      <c r="AQ9" s="457"/>
      <c r="AR9" s="457"/>
      <c r="AS9" s="457"/>
      <c r="AT9" s="457"/>
      <c r="AU9" s="457"/>
      <c r="AV9" s="457"/>
      <c r="AW9" s="121"/>
      <c r="AX9" s="121"/>
      <c r="AY9" s="121"/>
      <c r="AZ9" s="121"/>
      <c r="BA9" s="187"/>
      <c r="BD9" s="417"/>
      <c r="EK9" s="117"/>
      <c r="EL9" s="322">
        <f>IF(AI9="OK",0,1)</f>
        <v>1</v>
      </c>
    </row>
    <row r="10" spans="1:206" ht="13.5" customHeight="1" thickBot="1" x14ac:dyDescent="0.45">
      <c r="B10" s="308"/>
      <c r="C10" s="308"/>
      <c r="D10" s="308"/>
      <c r="E10" s="308"/>
      <c r="F10" s="140"/>
      <c r="G10" s="398"/>
      <c r="H10" s="399"/>
      <c r="I10" s="399"/>
      <c r="J10" s="399"/>
      <c r="K10" s="399"/>
      <c r="L10" s="399"/>
      <c r="M10" s="399"/>
      <c r="N10" s="399"/>
      <c r="O10" s="399"/>
      <c r="P10" s="400"/>
      <c r="Q10" s="416"/>
      <c r="R10" s="90"/>
      <c r="S10" s="394"/>
      <c r="U10" s="329"/>
      <c r="V10" s="329"/>
      <c r="W10" s="329"/>
      <c r="X10" s="329"/>
      <c r="Y10" s="329"/>
      <c r="Z10" s="180"/>
      <c r="AA10" s="412"/>
      <c r="AB10" s="413"/>
      <c r="AC10" s="413"/>
      <c r="AD10" s="413"/>
      <c r="AE10" s="413"/>
      <c r="AF10" s="413"/>
      <c r="AG10" s="413"/>
      <c r="AH10" s="414"/>
      <c r="AI10" s="416"/>
      <c r="AJ10" s="121"/>
      <c r="AK10" s="121"/>
      <c r="AL10" s="121"/>
      <c r="AM10" s="121"/>
      <c r="AN10" s="121"/>
      <c r="AO10" s="121"/>
      <c r="AP10" s="457"/>
      <c r="AQ10" s="457"/>
      <c r="AR10" s="457"/>
      <c r="AS10" s="457"/>
      <c r="AT10" s="457"/>
      <c r="AU10" s="457"/>
      <c r="AV10" s="457"/>
      <c r="AW10" s="121"/>
      <c r="AX10" s="121"/>
      <c r="AY10" s="121"/>
      <c r="AZ10" s="121"/>
      <c r="BA10" s="187"/>
      <c r="BD10" s="417"/>
      <c r="EK10" s="193"/>
      <c r="EL10" s="322"/>
    </row>
    <row r="11" spans="1:206" ht="13.5" customHeight="1" thickBot="1" x14ac:dyDescent="0.45">
      <c r="B11" s="308" t="s">
        <v>67</v>
      </c>
      <c r="C11" s="308"/>
      <c r="D11" s="308"/>
      <c r="E11" s="308"/>
      <c r="F11" s="140"/>
      <c r="G11" s="388" t="str">
        <f>IF('①基本情報・異動情報（学生入力用）'!F9="","学生入力用未入力です。",'①基本情報・異動情報（学生入力用）'!F9)</f>
        <v>学生入力用未入力です。</v>
      </c>
      <c r="H11" s="389"/>
      <c r="I11" s="389"/>
      <c r="J11" s="389"/>
      <c r="K11" s="389"/>
      <c r="L11" s="389"/>
      <c r="M11" s="389"/>
      <c r="N11" s="389"/>
      <c r="O11" s="389"/>
      <c r="P11" s="390"/>
      <c r="Q11" s="416"/>
      <c r="R11" s="90"/>
      <c r="S11" s="394"/>
      <c r="AF11" s="143"/>
      <c r="AG11" s="90"/>
      <c r="AH11" s="90"/>
      <c r="AI11" s="90"/>
      <c r="AJ11" s="90"/>
      <c r="AK11" s="386"/>
      <c r="AL11" s="386"/>
      <c r="BA11" s="187"/>
    </row>
    <row r="12" spans="1:206" ht="13.5" customHeight="1" thickBot="1" x14ac:dyDescent="0.45">
      <c r="B12" s="308"/>
      <c r="C12" s="308"/>
      <c r="D12" s="308"/>
      <c r="E12" s="308"/>
      <c r="F12" s="140"/>
      <c r="G12" s="391"/>
      <c r="H12" s="392"/>
      <c r="I12" s="392"/>
      <c r="J12" s="392"/>
      <c r="K12" s="392"/>
      <c r="L12" s="392"/>
      <c r="M12" s="392"/>
      <c r="N12" s="392"/>
      <c r="O12" s="392"/>
      <c r="P12" s="393"/>
      <c r="Q12" s="416"/>
      <c r="R12" s="90"/>
      <c r="S12" s="394"/>
      <c r="U12" s="157"/>
      <c r="V12" s="158"/>
      <c r="W12" s="159"/>
      <c r="X12" s="159"/>
      <c r="Y12" s="159"/>
      <c r="Z12" s="159"/>
      <c r="AA12" s="159"/>
      <c r="AB12" s="159"/>
      <c r="AC12" s="159"/>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70"/>
      <c r="BA12" s="90"/>
      <c r="GC12" s="428" t="e">
        <f>IF(#REF!="","未入力","OK")</f>
        <v>#REF!</v>
      </c>
      <c r="GD12" s="428"/>
      <c r="GE12" s="322" t="e">
        <f>IF(GC12="OK",0,1)</f>
        <v>#REF!</v>
      </c>
    </row>
    <row r="13" spans="1:206" ht="13.5" customHeight="1" thickBot="1" x14ac:dyDescent="0.45">
      <c r="B13" s="329" t="s">
        <v>68</v>
      </c>
      <c r="C13" s="329"/>
      <c r="D13" s="329"/>
      <c r="E13" s="329"/>
      <c r="F13" s="140"/>
      <c r="G13" s="429" t="str">
        <f>IF('①基本情報・異動情報（学生入力用）'!F11="","学生入力用未入力です。",'①基本情報・異動情報（学生入力用）'!F11)</f>
        <v>学生入力用未入力です。</v>
      </c>
      <c r="H13" s="430"/>
      <c r="I13" s="430"/>
      <c r="J13" s="430"/>
      <c r="K13" s="430"/>
      <c r="L13" s="430"/>
      <c r="M13" s="430"/>
      <c r="N13" s="430"/>
      <c r="O13" s="430"/>
      <c r="P13" s="431"/>
      <c r="Q13" s="416"/>
      <c r="R13" s="90"/>
      <c r="S13" s="394"/>
      <c r="T13" s="142"/>
      <c r="U13" s="162"/>
      <c r="V13" s="468" t="s">
        <v>107</v>
      </c>
      <c r="W13" s="468"/>
      <c r="X13" s="468"/>
      <c r="Y13" s="468"/>
      <c r="Z13" s="468"/>
      <c r="AA13" s="468"/>
      <c r="AB13" s="468"/>
      <c r="AC13" s="468"/>
      <c r="AD13" s="468"/>
      <c r="AE13" s="468"/>
      <c r="AF13" s="468"/>
      <c r="AG13" s="468"/>
      <c r="AH13" s="468"/>
      <c r="AI13" s="468"/>
      <c r="AJ13" s="468"/>
      <c r="AK13" s="468"/>
      <c r="AL13" s="468"/>
      <c r="AM13" s="468"/>
      <c r="AN13" s="468"/>
      <c r="AO13" s="468"/>
      <c r="AP13" s="468"/>
      <c r="AQ13" s="468"/>
      <c r="AR13" s="468"/>
      <c r="AS13" s="468"/>
      <c r="AT13" s="468"/>
      <c r="AU13" s="468"/>
      <c r="AV13" s="468"/>
      <c r="AW13" s="468"/>
      <c r="AX13" s="468"/>
      <c r="AY13" s="468"/>
      <c r="AZ13" s="165"/>
      <c r="BA13" s="256"/>
      <c r="GC13" s="428"/>
      <c r="GD13" s="428"/>
      <c r="GE13" s="322"/>
    </row>
    <row r="14" spans="1:206" ht="13.5" customHeight="1" thickBot="1" x14ac:dyDescent="0.45">
      <c r="B14" s="329"/>
      <c r="C14" s="329"/>
      <c r="D14" s="329"/>
      <c r="E14" s="329"/>
      <c r="F14" s="140"/>
      <c r="G14" s="432"/>
      <c r="H14" s="433"/>
      <c r="I14" s="433"/>
      <c r="J14" s="433"/>
      <c r="K14" s="433"/>
      <c r="L14" s="433"/>
      <c r="M14" s="433"/>
      <c r="N14" s="433"/>
      <c r="O14" s="433"/>
      <c r="P14" s="434"/>
      <c r="Q14" s="416"/>
      <c r="R14" s="90"/>
      <c r="S14" s="394"/>
      <c r="T14" s="186"/>
      <c r="U14" s="162"/>
      <c r="V14" s="468"/>
      <c r="W14" s="468"/>
      <c r="X14" s="468"/>
      <c r="Y14" s="468"/>
      <c r="Z14" s="468"/>
      <c r="AA14" s="468"/>
      <c r="AB14" s="468"/>
      <c r="AC14" s="468"/>
      <c r="AD14" s="468"/>
      <c r="AE14" s="468"/>
      <c r="AF14" s="468"/>
      <c r="AG14" s="468"/>
      <c r="AH14" s="468"/>
      <c r="AI14" s="468"/>
      <c r="AJ14" s="468"/>
      <c r="AK14" s="468"/>
      <c r="AL14" s="468"/>
      <c r="AM14" s="468"/>
      <c r="AN14" s="468"/>
      <c r="AO14" s="468"/>
      <c r="AP14" s="468"/>
      <c r="AQ14" s="468"/>
      <c r="AR14" s="468"/>
      <c r="AS14" s="468"/>
      <c r="AT14" s="468"/>
      <c r="AU14" s="468"/>
      <c r="AV14" s="468"/>
      <c r="AW14" s="468"/>
      <c r="AX14" s="468"/>
      <c r="AY14" s="468"/>
      <c r="AZ14" s="165"/>
      <c r="BA14" s="256"/>
      <c r="BB14" s="187"/>
      <c r="BC14" s="256"/>
      <c r="BD14" s="256"/>
      <c r="BE14" s="256"/>
      <c r="BF14" s="256"/>
      <c r="BG14" s="256"/>
      <c r="BH14" s="256"/>
      <c r="BI14" s="256"/>
      <c r="BJ14" s="256"/>
      <c r="BK14" s="256"/>
      <c r="BL14" s="256"/>
      <c r="BM14" s="256"/>
      <c r="BN14" s="256"/>
      <c r="BO14" s="256"/>
      <c r="BP14" s="256"/>
      <c r="BQ14" s="256"/>
      <c r="BR14" s="256"/>
      <c r="BS14" s="256"/>
      <c r="BT14" s="256"/>
      <c r="BU14" s="256"/>
      <c r="BV14" s="187"/>
      <c r="BW14" s="187"/>
      <c r="BX14" s="187"/>
      <c r="BY14" s="187"/>
      <c r="BZ14" s="187"/>
      <c r="CA14" s="223"/>
      <c r="CB14" s="187"/>
      <c r="CC14" s="187"/>
      <c r="CD14" s="187"/>
      <c r="CE14" s="187"/>
      <c r="CF14" s="187"/>
      <c r="CG14" s="187"/>
      <c r="CH14" s="187"/>
      <c r="CI14" s="187"/>
      <c r="CJ14" s="187"/>
      <c r="CK14" s="187"/>
      <c r="CL14" s="187"/>
      <c r="CM14" s="187"/>
      <c r="CN14" s="187"/>
      <c r="CO14" s="187"/>
      <c r="CP14" s="187"/>
      <c r="CQ14" s="187"/>
      <c r="CR14" s="187"/>
      <c r="CS14" s="187"/>
      <c r="CT14" s="187"/>
      <c r="CU14" s="187"/>
      <c r="CV14" s="187"/>
      <c r="CW14" s="187"/>
      <c r="CX14" s="187"/>
      <c r="CY14" s="187"/>
      <c r="CZ14" s="187"/>
      <c r="DA14" s="187"/>
      <c r="DB14" s="187"/>
      <c r="DC14" s="187"/>
      <c r="DD14" s="187"/>
      <c r="DE14" s="187"/>
      <c r="DF14" s="187"/>
      <c r="DG14" s="187"/>
      <c r="DH14" s="187"/>
      <c r="DI14" s="223"/>
      <c r="DJ14" s="223"/>
      <c r="DK14" s="223"/>
      <c r="DL14" s="223"/>
      <c r="DM14" s="223"/>
      <c r="DN14" s="223"/>
      <c r="DO14" s="223"/>
      <c r="DP14" s="223"/>
      <c r="DQ14" s="223"/>
      <c r="DR14" s="223"/>
      <c r="DS14" s="223"/>
      <c r="DT14" s="223"/>
      <c r="DU14" s="223"/>
      <c r="DV14" s="223"/>
      <c r="DW14" s="223"/>
      <c r="DX14" s="187"/>
      <c r="DY14" s="187"/>
      <c r="DZ14" s="187"/>
      <c r="EA14" s="438" t="e">
        <f>BV21*10000+BX21*100+BZ21</f>
        <v>#VALUE!</v>
      </c>
      <c r="EB14" s="439"/>
      <c r="EC14" s="440"/>
      <c r="ED14" s="371" t="e">
        <f>IF(EA14&lt;EA16,"正",IF(EA14=EA16,"同","誤"))</f>
        <v>#VALUE!</v>
      </c>
      <c r="EE14" s="466"/>
      <c r="EF14" s="420" t="s">
        <v>84</v>
      </c>
      <c r="EG14" s="421"/>
      <c r="EH14" s="421"/>
      <c r="EI14" s="421"/>
      <c r="EJ14" s="421"/>
      <c r="EK14" s="418" t="s">
        <v>85</v>
      </c>
      <c r="EL14" s="419"/>
      <c r="EM14" s="419"/>
      <c r="EN14" s="419"/>
      <c r="EO14" s="419"/>
      <c r="EP14" s="419"/>
      <c r="EQ14" s="419"/>
      <c r="ER14" s="419"/>
      <c r="ES14" s="419"/>
      <c r="ET14" s="419"/>
      <c r="EU14" s="419"/>
      <c r="EV14" s="419"/>
      <c r="EW14" s="419"/>
      <c r="FA14" s="420">
        <v>0</v>
      </c>
      <c r="FB14" s="421"/>
      <c r="FC14" s="421"/>
      <c r="FD14" s="421"/>
      <c r="FE14" s="421"/>
      <c r="FF14" s="418" t="s">
        <v>86</v>
      </c>
      <c r="FG14" s="419"/>
      <c r="FH14" s="419"/>
      <c r="FI14" s="419"/>
      <c r="FJ14" s="419"/>
      <c r="FK14" s="419"/>
      <c r="FL14" s="419"/>
      <c r="FM14" s="419"/>
      <c r="FN14" s="419"/>
      <c r="FO14" s="419"/>
      <c r="FP14" s="419"/>
      <c r="FQ14" s="419"/>
      <c r="FR14" s="419"/>
      <c r="GC14" s="316" t="str">
        <f>IF(OR(BV21="",BX21="",BZ21=""),"未入力","OK")</f>
        <v>未入力</v>
      </c>
      <c r="GD14" s="317"/>
      <c r="GE14" s="322">
        <f>IF(GC14="OK",0,1)</f>
        <v>1</v>
      </c>
    </row>
    <row r="15" spans="1:206" ht="13.5" customHeight="1" thickBot="1" x14ac:dyDescent="0.45">
      <c r="B15" s="337" t="s">
        <v>87</v>
      </c>
      <c r="C15" s="329"/>
      <c r="D15" s="329"/>
      <c r="E15" s="329"/>
      <c r="F15" s="309"/>
      <c r="G15" s="388" t="str">
        <f>IF('①基本情報・異動情報（学生入力用）'!F13="","学生入力用未入力です。",'①基本情報・異動情報（学生入力用）'!F13)</f>
        <v>学生入力用未入力です。</v>
      </c>
      <c r="H15" s="389"/>
      <c r="I15" s="389"/>
      <c r="J15" s="389"/>
      <c r="K15" s="389"/>
      <c r="L15" s="389"/>
      <c r="M15" s="389"/>
      <c r="N15" s="389"/>
      <c r="O15" s="389"/>
      <c r="P15" s="390"/>
      <c r="Q15" s="416"/>
      <c r="R15" s="90"/>
      <c r="S15" s="394"/>
      <c r="T15" s="186"/>
      <c r="U15" s="162"/>
      <c r="V15" s="254"/>
      <c r="W15" s="20"/>
      <c r="X15" s="20"/>
      <c r="Y15" s="20"/>
      <c r="Z15" s="20"/>
      <c r="AA15" s="20"/>
      <c r="AB15" s="20"/>
      <c r="AC15" s="20"/>
      <c r="AD15" s="90"/>
      <c r="AE15" s="90"/>
      <c r="AF15" s="90"/>
      <c r="AG15" s="90"/>
      <c r="AH15" s="90"/>
      <c r="AI15" s="90"/>
      <c r="AJ15" s="90"/>
      <c r="AK15" s="90"/>
      <c r="AL15" s="90"/>
      <c r="AM15" s="90"/>
      <c r="AN15" s="90"/>
      <c r="AO15" s="90"/>
      <c r="AP15" s="90"/>
      <c r="AQ15" s="90"/>
      <c r="AR15" s="90"/>
      <c r="AS15" s="90"/>
      <c r="AT15" s="90"/>
      <c r="AU15" s="90"/>
      <c r="AV15" s="90"/>
      <c r="AW15" s="256"/>
      <c r="AX15" s="256"/>
      <c r="AY15" s="256"/>
      <c r="AZ15" s="164"/>
      <c r="BA15" s="121"/>
      <c r="BB15" s="187"/>
      <c r="BC15" s="256"/>
      <c r="BD15" s="256"/>
      <c r="BE15" s="256"/>
      <c r="BF15" s="256"/>
      <c r="BG15" s="256"/>
      <c r="BH15" s="256"/>
      <c r="BI15" s="256"/>
      <c r="BJ15" s="256"/>
      <c r="BK15" s="256"/>
      <c r="BL15" s="256"/>
      <c r="BM15" s="256"/>
      <c r="BN15" s="256"/>
      <c r="BO15" s="256"/>
      <c r="BP15" s="256"/>
      <c r="BQ15" s="256"/>
      <c r="BR15" s="256"/>
      <c r="BS15" s="256"/>
      <c r="BT15" s="256"/>
      <c r="BU15" s="256"/>
      <c r="BV15" s="187"/>
      <c r="BW15" s="187"/>
      <c r="BX15" s="187"/>
      <c r="BY15" s="187"/>
      <c r="BZ15" s="187"/>
      <c r="CA15" s="223"/>
      <c r="CB15" s="187"/>
      <c r="CC15" s="187"/>
      <c r="CD15" s="187"/>
      <c r="CE15" s="187"/>
      <c r="CF15" s="187"/>
      <c r="CG15" s="187"/>
      <c r="CH15" s="187"/>
      <c r="CI15" s="187"/>
      <c r="CJ15" s="187"/>
      <c r="CK15" s="187"/>
      <c r="CL15" s="187"/>
      <c r="CM15" s="187"/>
      <c r="CN15" s="187"/>
      <c r="CO15" s="187"/>
      <c r="CP15" s="187"/>
      <c r="CQ15" s="187"/>
      <c r="CR15" s="187"/>
      <c r="CS15" s="187"/>
      <c r="CT15" s="187"/>
      <c r="CU15" s="187"/>
      <c r="CV15" s="187"/>
      <c r="CW15" s="187"/>
      <c r="CX15" s="187"/>
      <c r="CY15" s="187"/>
      <c r="CZ15" s="187"/>
      <c r="DA15" s="187"/>
      <c r="DB15" s="187"/>
      <c r="DC15" s="187"/>
      <c r="DD15" s="187"/>
      <c r="DE15" s="187"/>
      <c r="DF15" s="187"/>
      <c r="DG15" s="187"/>
      <c r="DH15" s="187"/>
      <c r="DI15" s="223"/>
      <c r="DJ15" s="223"/>
      <c r="DK15" s="223"/>
      <c r="DL15" s="223"/>
      <c r="DM15" s="223"/>
      <c r="DN15" s="223"/>
      <c r="DO15" s="223"/>
      <c r="DP15" s="223"/>
      <c r="DQ15" s="223"/>
      <c r="DR15" s="223"/>
      <c r="DS15" s="223"/>
      <c r="DT15" s="223"/>
      <c r="DU15" s="223"/>
      <c r="DV15" s="223"/>
      <c r="DW15" s="223"/>
      <c r="DX15" s="187"/>
      <c r="DY15" s="187"/>
      <c r="DZ15" s="187"/>
      <c r="EA15" s="441"/>
      <c r="EB15" s="442"/>
      <c r="EC15" s="443"/>
      <c r="ED15" s="371"/>
      <c r="EE15" s="466"/>
      <c r="EF15" s="421"/>
      <c r="EG15" s="421"/>
      <c r="EH15" s="421"/>
      <c r="EI15" s="421"/>
      <c r="EJ15" s="421"/>
      <c r="EK15" s="419"/>
      <c r="EL15" s="419"/>
      <c r="EM15" s="419"/>
      <c r="EN15" s="419"/>
      <c r="EO15" s="419"/>
      <c r="EP15" s="419"/>
      <c r="EQ15" s="419"/>
      <c r="ER15" s="419"/>
      <c r="ES15" s="419"/>
      <c r="ET15" s="419"/>
      <c r="EU15" s="419"/>
      <c r="EV15" s="419"/>
      <c r="EW15" s="419"/>
      <c r="FA15" s="421"/>
      <c r="FB15" s="421"/>
      <c r="FC15" s="421"/>
      <c r="FD15" s="421"/>
      <c r="FE15" s="421"/>
      <c r="FF15" s="419"/>
      <c r="FG15" s="419"/>
      <c r="FH15" s="419"/>
      <c r="FI15" s="419"/>
      <c r="FJ15" s="419"/>
      <c r="FK15" s="419"/>
      <c r="FL15" s="419"/>
      <c r="FM15" s="419"/>
      <c r="FN15" s="419"/>
      <c r="FO15" s="419"/>
      <c r="FP15" s="419"/>
      <c r="FQ15" s="419"/>
      <c r="FR15" s="419"/>
      <c r="GC15" s="316"/>
      <c r="GD15" s="317"/>
      <c r="GE15" s="322"/>
    </row>
    <row r="16" spans="1:206" ht="13.5" customHeight="1" thickTop="1" thickBot="1" x14ac:dyDescent="0.45">
      <c r="B16" s="329"/>
      <c r="C16" s="329"/>
      <c r="D16" s="329"/>
      <c r="E16" s="329"/>
      <c r="F16" s="309"/>
      <c r="G16" s="391"/>
      <c r="H16" s="392"/>
      <c r="I16" s="392"/>
      <c r="J16" s="392"/>
      <c r="K16" s="392"/>
      <c r="L16" s="392"/>
      <c r="M16" s="392"/>
      <c r="N16" s="392"/>
      <c r="O16" s="392"/>
      <c r="P16" s="393"/>
      <c r="Q16" s="416"/>
      <c r="R16" s="90"/>
      <c r="S16" s="394"/>
      <c r="U16" s="162"/>
      <c r="V16" s="458" t="s">
        <v>160</v>
      </c>
      <c r="W16" s="458"/>
      <c r="X16" s="458"/>
      <c r="Y16" s="458"/>
      <c r="Z16" s="458"/>
      <c r="AA16" s="145"/>
      <c r="AB16" s="310"/>
      <c r="AC16" s="311"/>
      <c r="AD16" s="311"/>
      <c r="AE16" s="311"/>
      <c r="AF16" s="311"/>
      <c r="AG16" s="311"/>
      <c r="AH16" s="311"/>
      <c r="AI16" s="312"/>
      <c r="AJ16" s="467" t="s">
        <v>82</v>
      </c>
      <c r="AK16" s="467"/>
      <c r="AL16" s="466" t="s">
        <v>83</v>
      </c>
      <c r="AM16" s="466"/>
      <c r="AN16" s="466"/>
      <c r="AO16" s="466"/>
      <c r="AP16" s="490" t="str">
        <f>IF(AA7&lt;&gt;"休止（通常の休学）","",IF(BV21="","",IF(AND(BX21&gt;11,BZ21&gt;1),(BV21+1)&amp;"／"&amp;"1",BV21&amp;"/"&amp;IF(AND(BZ21&gt;1,BZ21&lt;32),BX21+1,BX21))))</f>
        <v/>
      </c>
      <c r="AQ16" s="491"/>
      <c r="AR16" s="491"/>
      <c r="AS16" s="491"/>
      <c r="AT16" s="491"/>
      <c r="AU16" s="491"/>
      <c r="AV16" s="491"/>
      <c r="AW16" s="491"/>
      <c r="AX16" s="491"/>
      <c r="AY16" s="492"/>
      <c r="AZ16" s="166"/>
      <c r="BA16" s="121"/>
      <c r="BB16" s="187"/>
      <c r="BC16" s="256"/>
      <c r="BD16" s="626">
        <f>IF(AB16="",1,0)</f>
        <v>1</v>
      </c>
      <c r="BE16" s="256"/>
      <c r="BF16" s="256"/>
      <c r="BG16" s="256"/>
      <c r="BH16" s="256"/>
      <c r="BI16" s="256"/>
      <c r="BJ16" s="256"/>
      <c r="BK16" s="256"/>
      <c r="BL16" s="256"/>
      <c r="BM16" s="256"/>
      <c r="BN16" s="256"/>
      <c r="BO16" s="256"/>
      <c r="BP16" s="256"/>
      <c r="BQ16" s="256"/>
      <c r="BR16" s="256"/>
      <c r="BS16" s="256"/>
      <c r="BT16" s="256"/>
      <c r="BU16" s="256"/>
      <c r="BV16" s="187"/>
      <c r="CD16" s="187"/>
      <c r="CE16" s="187"/>
      <c r="CF16" s="187"/>
      <c r="CG16" s="187"/>
      <c r="CH16" s="187"/>
      <c r="CI16" s="187"/>
      <c r="CJ16" s="187"/>
      <c r="CK16" s="187"/>
      <c r="CL16" s="187"/>
      <c r="CM16" s="187"/>
      <c r="CN16" s="187"/>
      <c r="CO16" s="187"/>
      <c r="CP16" s="187"/>
      <c r="CQ16" s="187"/>
      <c r="CR16" s="187"/>
      <c r="CS16" s="187"/>
      <c r="CT16" s="187"/>
      <c r="CU16" s="187"/>
      <c r="CV16" s="187"/>
      <c r="CW16" s="187"/>
      <c r="CX16" s="187"/>
      <c r="CY16" s="187"/>
      <c r="CZ16" s="187"/>
      <c r="DA16" s="187"/>
      <c r="DB16" s="187"/>
      <c r="DC16" s="187"/>
      <c r="DD16" s="187"/>
      <c r="DE16" s="187"/>
      <c r="DF16" s="187"/>
      <c r="DG16" s="187"/>
      <c r="DH16" s="187"/>
      <c r="DI16" s="223"/>
      <c r="DJ16" s="223"/>
      <c r="DK16" s="223"/>
      <c r="DL16" s="223"/>
      <c r="DM16" s="223"/>
      <c r="DN16" s="223"/>
      <c r="DO16" s="223"/>
      <c r="DP16" s="223"/>
      <c r="DQ16" s="223"/>
      <c r="DR16" s="223"/>
      <c r="DS16" s="223"/>
      <c r="DT16" s="223"/>
      <c r="DU16" s="223"/>
      <c r="DV16" s="223"/>
      <c r="DW16" s="223"/>
      <c r="DX16" s="187"/>
      <c r="DY16" s="187"/>
      <c r="DZ16" s="187"/>
      <c r="EA16" s="438" t="e">
        <f>IF(#REF!="いいえ","98765432",FU16*10000+FW16*100+FY16)</f>
        <v>#REF!</v>
      </c>
      <c r="EB16" s="439"/>
      <c r="EC16" s="440"/>
      <c r="ED16" s="371"/>
      <c r="EE16" s="466"/>
      <c r="EF16" s="421"/>
      <c r="EG16" s="421"/>
      <c r="EH16" s="421"/>
      <c r="EI16" s="421"/>
      <c r="EJ16" s="421"/>
      <c r="EK16" s="419"/>
      <c r="EL16" s="419"/>
      <c r="EM16" s="419"/>
      <c r="EN16" s="419"/>
      <c r="EO16" s="419"/>
      <c r="EP16" s="419"/>
      <c r="EQ16" s="419"/>
      <c r="ER16" s="419"/>
      <c r="ES16" s="419"/>
      <c r="ET16" s="419"/>
      <c r="EU16" s="419"/>
      <c r="EV16" s="419"/>
      <c r="EW16" s="419"/>
      <c r="FA16" s="421"/>
      <c r="FB16" s="421"/>
      <c r="FC16" s="421"/>
      <c r="FD16" s="421"/>
      <c r="FE16" s="421"/>
      <c r="FF16" s="419"/>
      <c r="FG16" s="419"/>
      <c r="FH16" s="419"/>
      <c r="FI16" s="419"/>
      <c r="FJ16" s="419"/>
      <c r="FK16" s="419"/>
      <c r="FL16" s="419"/>
      <c r="FM16" s="419"/>
      <c r="FN16" s="419"/>
      <c r="FO16" s="419"/>
      <c r="FP16" s="419"/>
      <c r="FQ16" s="419"/>
      <c r="FR16" s="419"/>
      <c r="FU16" s="401" t="str">
        <f>IF(AA18="","",YEAR(AA18))</f>
        <v/>
      </c>
      <c r="FV16" s="444"/>
      <c r="FW16" s="405" t="str">
        <f>IF(AA18="","",MONTH(AA18))</f>
        <v/>
      </c>
      <c r="FX16" s="402"/>
      <c r="FY16" s="444" t="str">
        <f>IF(AA18="","",DAY(AA18))</f>
        <v/>
      </c>
      <c r="FZ16" s="407"/>
      <c r="GC16" s="316" t="str">
        <f>IF(OR(FU16="",FW16="",FY16=""),"未入力","OK")</f>
        <v>未入力</v>
      </c>
      <c r="GD16" s="317"/>
      <c r="GE16" s="322" t="e">
        <f>IF(#REF!="いいえ",0,IF(GC16="OK",0,1))</f>
        <v>#REF!</v>
      </c>
    </row>
    <row r="17" spans="1:187" ht="15" customHeight="1" thickBot="1" x14ac:dyDescent="0.45">
      <c r="B17" s="308" t="s">
        <v>70</v>
      </c>
      <c r="C17" s="308"/>
      <c r="D17" s="308"/>
      <c r="E17" s="308"/>
      <c r="F17" s="140"/>
      <c r="G17" s="388" t="str">
        <f>IF('①基本情報・異動情報（学生入力用）'!F15="","学生入力用未入力です。",'①基本情報・異動情報（学生入力用）'!F15)</f>
        <v>学生入力用未入力です。</v>
      </c>
      <c r="H17" s="389"/>
      <c r="I17" s="389"/>
      <c r="J17" s="389"/>
      <c r="K17" s="389"/>
      <c r="L17" s="389"/>
      <c r="M17" s="389"/>
      <c r="N17" s="389"/>
      <c r="O17" s="389"/>
      <c r="P17" s="390"/>
      <c r="Q17" s="416"/>
      <c r="R17" s="90"/>
      <c r="S17" s="394"/>
      <c r="T17" s="186"/>
      <c r="U17" s="162"/>
      <c r="V17" s="458"/>
      <c r="W17" s="458"/>
      <c r="X17" s="458"/>
      <c r="Y17" s="458"/>
      <c r="Z17" s="458"/>
      <c r="AA17" s="145"/>
      <c r="AB17" s="313"/>
      <c r="AC17" s="314"/>
      <c r="AD17" s="314"/>
      <c r="AE17" s="314"/>
      <c r="AF17" s="314"/>
      <c r="AG17" s="314"/>
      <c r="AH17" s="314"/>
      <c r="AI17" s="315"/>
      <c r="AJ17" s="467"/>
      <c r="AK17" s="467"/>
      <c r="AL17" s="466"/>
      <c r="AM17" s="466"/>
      <c r="AN17" s="466"/>
      <c r="AO17" s="466"/>
      <c r="AP17" s="493"/>
      <c r="AQ17" s="494"/>
      <c r="AR17" s="494"/>
      <c r="AS17" s="494"/>
      <c r="AT17" s="494"/>
      <c r="AU17" s="494"/>
      <c r="AV17" s="494"/>
      <c r="AW17" s="494"/>
      <c r="AX17" s="494"/>
      <c r="AY17" s="495"/>
      <c r="AZ17" s="166"/>
      <c r="BA17" s="121"/>
      <c r="BB17" s="187"/>
      <c r="BC17" s="256"/>
      <c r="BD17" s="627"/>
      <c r="BE17" s="256"/>
      <c r="BF17" s="256"/>
      <c r="BG17" s="256"/>
      <c r="BH17" s="256"/>
      <c r="BI17" s="256"/>
      <c r="BJ17" s="256"/>
      <c r="BK17" s="256"/>
      <c r="BL17" s="256"/>
      <c r="BM17" s="256"/>
      <c r="BN17" s="256"/>
      <c r="BO17" s="256"/>
      <c r="BP17" s="256"/>
      <c r="BQ17" s="256"/>
      <c r="BR17" s="256"/>
      <c r="BS17" s="256"/>
      <c r="BT17" s="256"/>
      <c r="BU17" s="256"/>
      <c r="BV17" s="187"/>
      <c r="CD17" s="187"/>
      <c r="CE17" s="187"/>
      <c r="CF17" s="187"/>
      <c r="CG17" s="187"/>
      <c r="CH17" s="187"/>
      <c r="CI17" s="187"/>
      <c r="CJ17" s="187"/>
      <c r="CK17" s="187"/>
      <c r="CL17" s="187"/>
      <c r="CM17" s="187"/>
      <c r="CN17" s="187"/>
      <c r="CO17" s="187"/>
      <c r="CP17" s="187"/>
      <c r="CQ17" s="187"/>
      <c r="CR17" s="187"/>
      <c r="CS17" s="187"/>
      <c r="CT17" s="187"/>
      <c r="CU17" s="187"/>
      <c r="CV17" s="187"/>
      <c r="CW17" s="187"/>
      <c r="CX17" s="187"/>
      <c r="CY17" s="187"/>
      <c r="CZ17" s="187"/>
      <c r="DA17" s="187"/>
      <c r="DB17" s="187"/>
      <c r="DC17" s="187"/>
      <c r="DD17" s="187"/>
      <c r="DE17" s="187"/>
      <c r="DF17" s="187"/>
      <c r="DG17" s="187"/>
      <c r="DH17" s="187"/>
      <c r="DI17" s="223"/>
      <c r="DJ17" s="223"/>
      <c r="DK17" s="223"/>
      <c r="DL17" s="223"/>
      <c r="DM17" s="223"/>
      <c r="DN17" s="223"/>
      <c r="DO17" s="223"/>
      <c r="DP17" s="223"/>
      <c r="DQ17" s="223"/>
      <c r="DR17" s="223"/>
      <c r="DS17" s="223"/>
      <c r="DT17" s="223"/>
      <c r="DU17" s="223"/>
      <c r="DV17" s="223"/>
      <c r="DW17" s="223"/>
      <c r="DX17" s="187"/>
      <c r="DY17" s="187"/>
      <c r="DZ17" s="187"/>
      <c r="EA17" s="441"/>
      <c r="EB17" s="442"/>
      <c r="EC17" s="443"/>
      <c r="ED17" s="371"/>
      <c r="EE17" s="466"/>
      <c r="EF17" s="420" t="s">
        <v>88</v>
      </c>
      <c r="EG17" s="421"/>
      <c r="EH17" s="421"/>
      <c r="EI17" s="421"/>
      <c r="EJ17" s="421"/>
      <c r="EK17" s="418" t="s">
        <v>89</v>
      </c>
      <c r="EL17" s="419"/>
      <c r="EM17" s="419"/>
      <c r="EN17" s="419"/>
      <c r="EO17" s="419"/>
      <c r="EP17" s="419"/>
      <c r="EQ17" s="419"/>
      <c r="ER17" s="419"/>
      <c r="ES17" s="419"/>
      <c r="ET17" s="419"/>
      <c r="EU17" s="419"/>
      <c r="EV17" s="419"/>
      <c r="EW17" s="419"/>
      <c r="FA17" s="420" t="e">
        <f>GE18</f>
        <v>#REF!</v>
      </c>
      <c r="FB17" s="421"/>
      <c r="FC17" s="421"/>
      <c r="FD17" s="421"/>
      <c r="FE17" s="421"/>
      <c r="FF17" s="418" t="s">
        <v>75</v>
      </c>
      <c r="FG17" s="419"/>
      <c r="FH17" s="419"/>
      <c r="FI17" s="419"/>
      <c r="FJ17" s="419"/>
      <c r="FK17" s="419"/>
      <c r="FL17" s="419"/>
      <c r="FM17" s="419"/>
      <c r="FN17" s="419"/>
      <c r="FO17" s="419"/>
      <c r="FP17" s="419"/>
      <c r="FQ17" s="419"/>
      <c r="FR17" s="419"/>
      <c r="FU17" s="403"/>
      <c r="FV17" s="445"/>
      <c r="FW17" s="406"/>
      <c r="FX17" s="404"/>
      <c r="FY17" s="445"/>
      <c r="FZ17" s="408"/>
      <c r="GC17" s="316"/>
      <c r="GD17" s="317"/>
      <c r="GE17" s="322"/>
    </row>
    <row r="18" spans="1:187" ht="15" customHeight="1" thickBot="1" x14ac:dyDescent="0.45">
      <c r="B18" s="308"/>
      <c r="C18" s="308"/>
      <c r="D18" s="308"/>
      <c r="E18" s="308"/>
      <c r="F18" s="140"/>
      <c r="G18" s="435"/>
      <c r="H18" s="436"/>
      <c r="I18" s="436"/>
      <c r="J18" s="436"/>
      <c r="K18" s="436"/>
      <c r="L18" s="436"/>
      <c r="M18" s="436"/>
      <c r="N18" s="436"/>
      <c r="O18" s="436"/>
      <c r="P18" s="437"/>
      <c r="Q18" s="416"/>
      <c r="R18" s="90"/>
      <c r="S18" s="394"/>
      <c r="T18" s="186"/>
      <c r="U18" s="269"/>
      <c r="V18" s="167"/>
      <c r="W18" s="167"/>
      <c r="X18" s="167"/>
      <c r="Y18" s="167"/>
      <c r="Z18" s="270"/>
      <c r="AA18" s="271"/>
      <c r="AB18" s="271"/>
      <c r="AC18" s="271"/>
      <c r="AD18" s="271"/>
      <c r="AE18" s="271"/>
      <c r="AF18" s="271"/>
      <c r="AG18" s="271"/>
      <c r="AH18" s="271"/>
      <c r="AI18" s="271"/>
      <c r="AJ18" s="168"/>
      <c r="AK18" s="168"/>
      <c r="AL18" s="168"/>
      <c r="AM18" s="168"/>
      <c r="AN18" s="168"/>
      <c r="AO18" s="168"/>
      <c r="AP18" s="272"/>
      <c r="AQ18" s="273"/>
      <c r="AR18" s="273"/>
      <c r="AS18" s="273"/>
      <c r="AT18" s="273"/>
      <c r="AU18" s="273"/>
      <c r="AV18" s="273"/>
      <c r="AW18" s="168"/>
      <c r="AX18" s="168"/>
      <c r="AY18" s="168"/>
      <c r="AZ18" s="169"/>
      <c r="BA18" s="90"/>
      <c r="BB18" s="187"/>
      <c r="BC18" s="256"/>
      <c r="BD18" s="256"/>
      <c r="BE18" s="256"/>
      <c r="BF18" s="256"/>
      <c r="BG18" s="256"/>
      <c r="BH18" s="256"/>
      <c r="BI18" s="256"/>
      <c r="BJ18" s="256"/>
      <c r="BK18" s="256"/>
      <c r="BL18" s="256"/>
      <c r="BM18" s="256"/>
      <c r="BN18" s="256"/>
      <c r="BO18" s="256"/>
      <c r="BP18" s="256"/>
      <c r="BQ18" s="256"/>
      <c r="BR18" s="256"/>
      <c r="BS18" s="256"/>
      <c r="BT18" s="256"/>
      <c r="BU18" s="256"/>
      <c r="BV18" s="187"/>
      <c r="BW18" s="187"/>
      <c r="BX18" s="187"/>
      <c r="BY18" s="187"/>
      <c r="BZ18" s="187"/>
      <c r="CA18" s="223"/>
      <c r="CB18" s="187"/>
      <c r="CC18" s="187"/>
      <c r="CD18" s="187"/>
      <c r="CE18" s="187"/>
      <c r="CF18" s="187"/>
      <c r="CG18" s="187"/>
      <c r="CH18" s="187"/>
      <c r="CI18" s="187"/>
      <c r="CJ18" s="187"/>
      <c r="CK18" s="187"/>
      <c r="CL18" s="187"/>
      <c r="CM18" s="187"/>
      <c r="CN18" s="187"/>
      <c r="CO18" s="187"/>
      <c r="CP18" s="187"/>
      <c r="CQ18" s="187"/>
      <c r="CR18" s="187"/>
      <c r="CS18" s="187"/>
      <c r="CT18" s="187"/>
      <c r="CU18" s="187"/>
      <c r="CV18" s="187"/>
      <c r="CW18" s="187"/>
      <c r="CX18" s="187"/>
      <c r="CY18" s="187"/>
      <c r="CZ18" s="187"/>
      <c r="DA18" s="187"/>
      <c r="DB18" s="187"/>
      <c r="DC18" s="187"/>
      <c r="DD18" s="187"/>
      <c r="DE18" s="187"/>
      <c r="DF18" s="187"/>
      <c r="DG18" s="187"/>
      <c r="DH18" s="187"/>
      <c r="DI18" s="223"/>
      <c r="DJ18" s="223"/>
      <c r="DK18" s="223"/>
      <c r="DL18" s="223"/>
      <c r="DM18" s="223"/>
      <c r="DN18" s="223"/>
      <c r="DO18" s="223"/>
      <c r="DP18" s="223"/>
      <c r="DQ18" s="223"/>
      <c r="DR18" s="223"/>
      <c r="DS18" s="223"/>
      <c r="DT18" s="223"/>
      <c r="DU18" s="223"/>
      <c r="DV18" s="223"/>
      <c r="DW18" s="223"/>
      <c r="DX18" s="187"/>
      <c r="DY18" s="187"/>
      <c r="DZ18" s="187"/>
      <c r="EA18" s="144"/>
      <c r="EB18" s="144"/>
      <c r="EC18" s="144"/>
      <c r="ED18" s="185"/>
      <c r="EE18" s="185"/>
      <c r="EF18" s="421"/>
      <c r="EG18" s="421"/>
      <c r="EH18" s="421"/>
      <c r="EI18" s="421"/>
      <c r="EJ18" s="421"/>
      <c r="EK18" s="419"/>
      <c r="EL18" s="419"/>
      <c r="EM18" s="419"/>
      <c r="EN18" s="419"/>
      <c r="EO18" s="419"/>
      <c r="EP18" s="419"/>
      <c r="EQ18" s="419"/>
      <c r="ER18" s="419"/>
      <c r="ES18" s="419"/>
      <c r="ET18" s="419"/>
      <c r="EU18" s="419"/>
      <c r="EV18" s="419"/>
      <c r="EW18" s="419"/>
      <c r="FA18" s="421"/>
      <c r="FB18" s="421"/>
      <c r="FC18" s="421"/>
      <c r="FD18" s="421"/>
      <c r="FE18" s="421"/>
      <c r="FF18" s="419"/>
      <c r="FG18" s="419"/>
      <c r="FH18" s="419"/>
      <c r="FI18" s="419"/>
      <c r="FJ18" s="419"/>
      <c r="FK18" s="419"/>
      <c r="FL18" s="419"/>
      <c r="FM18" s="419"/>
      <c r="FN18" s="419"/>
      <c r="FO18" s="419"/>
      <c r="FP18" s="419"/>
      <c r="FQ18" s="419"/>
      <c r="FR18" s="419"/>
      <c r="GC18" s="181"/>
      <c r="GD18" s="181"/>
      <c r="GE18" s="322" t="e">
        <f>GE12+GE14+GE16</f>
        <v>#REF!</v>
      </c>
    </row>
    <row r="19" spans="1:187" ht="15" customHeight="1" thickBot="1" x14ac:dyDescent="0.45">
      <c r="B19" s="308" t="s">
        <v>90</v>
      </c>
      <c r="C19" s="308"/>
      <c r="D19" s="308"/>
      <c r="E19" s="308"/>
      <c r="F19" s="140"/>
      <c r="G19" s="388" t="str">
        <f>IF('①基本情報・異動情報（学生入力用）'!F17="","学生入力用未入力です。",'①基本情報・異動情報（学生入力用）'!F17)</f>
        <v>学生入力用未入力です。</v>
      </c>
      <c r="H19" s="389"/>
      <c r="I19" s="389"/>
      <c r="J19" s="389"/>
      <c r="K19" s="389"/>
      <c r="L19" s="389"/>
      <c r="M19" s="389"/>
      <c r="N19" s="389"/>
      <c r="O19" s="389"/>
      <c r="P19" s="390"/>
      <c r="Q19" s="416"/>
      <c r="R19" s="90"/>
      <c r="S19" s="394"/>
      <c r="T19" s="186"/>
      <c r="U19" s="120"/>
      <c r="V19" s="120"/>
      <c r="W19" s="120"/>
      <c r="X19" s="120"/>
      <c r="Y19" s="120"/>
      <c r="Z19" s="122"/>
      <c r="AA19" s="154"/>
      <c r="AB19" s="154"/>
      <c r="AC19" s="154"/>
      <c r="AD19" s="154"/>
      <c r="AE19" s="154"/>
      <c r="AF19" s="154"/>
      <c r="AG19" s="154"/>
      <c r="AH19" s="154"/>
      <c r="AI19" s="154"/>
      <c r="AJ19" s="121"/>
      <c r="AK19" s="121"/>
      <c r="AL19" s="121"/>
      <c r="AM19" s="121"/>
      <c r="AN19" s="121"/>
      <c r="AO19" s="121"/>
      <c r="AP19" s="128"/>
      <c r="AQ19" s="129"/>
      <c r="AR19" s="129"/>
      <c r="AS19" s="129"/>
      <c r="AT19" s="129"/>
      <c r="AU19" s="129"/>
      <c r="AV19" s="129"/>
      <c r="AW19" s="121"/>
      <c r="AX19" s="121"/>
      <c r="AY19" s="121"/>
      <c r="AZ19" s="121"/>
      <c r="BA19" s="90"/>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422" t="s">
        <v>109</v>
      </c>
      <c r="CF19" s="423"/>
      <c r="CG19" s="423"/>
      <c r="CH19" s="423"/>
      <c r="CI19" s="423"/>
      <c r="CJ19" s="423"/>
      <c r="CK19" s="424"/>
      <c r="CL19" s="422" t="s">
        <v>111</v>
      </c>
      <c r="CM19" s="423"/>
      <c r="CN19" s="424"/>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DQ19" s="121"/>
      <c r="DR19" s="121"/>
      <c r="DS19" s="121"/>
      <c r="DT19" s="121"/>
      <c r="DU19" s="121"/>
      <c r="DV19" s="121"/>
      <c r="DW19" s="121"/>
      <c r="DX19" s="121"/>
      <c r="DY19" s="121"/>
      <c r="DZ19" s="121"/>
      <c r="EA19" s="121"/>
      <c r="EB19" s="121"/>
      <c r="EC19" s="90"/>
      <c r="ED19" s="90"/>
      <c r="EF19" s="421"/>
      <c r="EG19" s="421"/>
      <c r="EH19" s="421"/>
      <c r="EI19" s="421"/>
      <c r="EJ19" s="421"/>
      <c r="EK19" s="419"/>
      <c r="EL19" s="419"/>
      <c r="EM19" s="419"/>
      <c r="EN19" s="419"/>
      <c r="EO19" s="419"/>
      <c r="EP19" s="419"/>
      <c r="EQ19" s="419"/>
      <c r="ER19" s="419"/>
      <c r="ES19" s="419"/>
      <c r="ET19" s="419"/>
      <c r="EU19" s="419"/>
      <c r="EV19" s="419"/>
      <c r="EW19" s="419"/>
      <c r="FA19" s="421"/>
      <c r="FB19" s="421"/>
      <c r="FC19" s="421"/>
      <c r="FD19" s="421"/>
      <c r="FE19" s="421"/>
      <c r="FF19" s="419"/>
      <c r="FG19" s="419"/>
      <c r="FH19" s="419"/>
      <c r="FI19" s="419"/>
      <c r="FJ19" s="419"/>
      <c r="FK19" s="419"/>
      <c r="FL19" s="419"/>
      <c r="FM19" s="419"/>
      <c r="FN19" s="419"/>
      <c r="FO19" s="419"/>
      <c r="FP19" s="419"/>
      <c r="FQ19" s="419"/>
      <c r="FR19" s="419"/>
      <c r="GC19" s="146"/>
      <c r="GD19" s="146"/>
      <c r="GE19" s="322"/>
    </row>
    <row r="20" spans="1:187" ht="15" customHeight="1" thickBot="1" x14ac:dyDescent="0.45">
      <c r="B20" s="308"/>
      <c r="C20" s="308"/>
      <c r="D20" s="308"/>
      <c r="E20" s="308"/>
      <c r="F20" s="140"/>
      <c r="G20" s="391"/>
      <c r="H20" s="392"/>
      <c r="I20" s="392"/>
      <c r="J20" s="392"/>
      <c r="K20" s="392"/>
      <c r="L20" s="392"/>
      <c r="M20" s="392"/>
      <c r="N20" s="392"/>
      <c r="O20" s="392"/>
      <c r="P20" s="393"/>
      <c r="Q20" s="416"/>
      <c r="R20" s="90"/>
      <c r="S20" s="394"/>
      <c r="T20" s="186"/>
      <c r="U20" s="174"/>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1"/>
      <c r="BA20" s="90"/>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425"/>
      <c r="CF20" s="426"/>
      <c r="CG20" s="426"/>
      <c r="CH20" s="426"/>
      <c r="CI20" s="426"/>
      <c r="CJ20" s="426"/>
      <c r="CK20" s="427"/>
      <c r="CL20" s="425"/>
      <c r="CM20" s="426"/>
      <c r="CN20" s="427"/>
      <c r="CO20" s="121"/>
      <c r="CP20" s="121"/>
      <c r="CQ20" s="121"/>
      <c r="CR20" s="121"/>
      <c r="CS20" s="121"/>
      <c r="CT20" s="121"/>
      <c r="CU20" s="121"/>
      <c r="CV20" s="121"/>
      <c r="CW20" s="121"/>
      <c r="CX20" s="121"/>
      <c r="CY20" s="121"/>
      <c r="CZ20" s="121"/>
      <c r="DA20" s="121" t="s">
        <v>121</v>
      </c>
      <c r="DB20" s="121"/>
      <c r="DC20" s="121"/>
      <c r="DD20" s="121"/>
      <c r="DE20" s="121"/>
      <c r="DF20" s="121"/>
      <c r="DG20" s="121"/>
      <c r="DH20" s="121"/>
      <c r="DI20" s="121"/>
      <c r="DJ20" s="121"/>
      <c r="DK20" s="121"/>
      <c r="DL20" s="121"/>
      <c r="DM20" s="121"/>
      <c r="DN20" s="121"/>
      <c r="DO20" s="121"/>
      <c r="DP20" s="121"/>
      <c r="DQ20" s="121"/>
      <c r="DR20" s="121"/>
      <c r="DS20" s="121"/>
      <c r="DT20" s="121"/>
      <c r="DU20" s="121"/>
      <c r="DV20" s="121"/>
      <c r="DW20" s="121"/>
      <c r="DX20" s="121"/>
      <c r="DY20" s="121"/>
      <c r="DZ20" s="121"/>
      <c r="EA20" s="452"/>
      <c r="EB20" s="452"/>
      <c r="EC20" s="90"/>
      <c r="ED20" s="90"/>
      <c r="EE20" s="90"/>
      <c r="EF20" s="420" t="s">
        <v>91</v>
      </c>
      <c r="EG20" s="421"/>
      <c r="EH20" s="421"/>
      <c r="EI20" s="421"/>
      <c r="EJ20" s="421"/>
      <c r="EK20" s="418" t="s">
        <v>92</v>
      </c>
      <c r="EL20" s="419"/>
      <c r="EM20" s="419"/>
      <c r="EN20" s="419"/>
      <c r="EO20" s="419"/>
      <c r="EP20" s="419"/>
      <c r="EQ20" s="419"/>
      <c r="ER20" s="419"/>
      <c r="ES20" s="419"/>
      <c r="ET20" s="419"/>
      <c r="EU20" s="419"/>
      <c r="EV20" s="419"/>
      <c r="EW20" s="419"/>
    </row>
    <row r="21" spans="1:187" ht="15" customHeight="1" x14ac:dyDescent="0.4">
      <c r="B21" s="364" t="s">
        <v>137</v>
      </c>
      <c r="C21" s="329"/>
      <c r="D21" s="329"/>
      <c r="E21" s="329"/>
      <c r="F21" s="140"/>
      <c r="G21" s="429" t="str">
        <f>IF('①基本情報・異動情報（学生入力用）'!F19="","学生入力用未入力です。",'①基本情報・異動情報（学生入力用）'!F19)</f>
        <v>学生入力用未入力です。</v>
      </c>
      <c r="H21" s="430"/>
      <c r="I21" s="430"/>
      <c r="J21" s="430"/>
      <c r="K21" s="430"/>
      <c r="L21" s="430"/>
      <c r="M21" s="430"/>
      <c r="N21" s="430"/>
      <c r="O21" s="430"/>
      <c r="P21" s="431"/>
      <c r="Q21" s="416"/>
      <c r="R21" s="90"/>
      <c r="S21" s="394"/>
      <c r="T21" s="186"/>
      <c r="U21" s="172"/>
      <c r="V21" s="468" t="s">
        <v>108</v>
      </c>
      <c r="W21" s="468"/>
      <c r="X21" s="468"/>
      <c r="Y21" s="468"/>
      <c r="Z21" s="468"/>
      <c r="AA21" s="468"/>
      <c r="AB21" s="468"/>
      <c r="AC21" s="468"/>
      <c r="AD21" s="468"/>
      <c r="AE21" s="468"/>
      <c r="AF21" s="468"/>
      <c r="AG21" s="468"/>
      <c r="AH21" s="468"/>
      <c r="AI21" s="468"/>
      <c r="AJ21" s="468"/>
      <c r="AK21" s="468"/>
      <c r="AL21" s="468"/>
      <c r="AM21" s="468"/>
      <c r="AN21" s="468"/>
      <c r="AO21" s="468"/>
      <c r="AP21" s="468"/>
      <c r="AQ21" s="468"/>
      <c r="AR21" s="468"/>
      <c r="AS21" s="468"/>
      <c r="AT21" s="468"/>
      <c r="AU21" s="468"/>
      <c r="AV21" s="468"/>
      <c r="AW21" s="468"/>
      <c r="AX21" s="468"/>
      <c r="AY21" s="163"/>
      <c r="AZ21" s="164"/>
      <c r="BA21" s="90"/>
      <c r="BB21" s="121"/>
      <c r="BC21" s="121"/>
      <c r="BD21" s="121"/>
      <c r="BE21" s="121"/>
      <c r="BF21" s="121"/>
      <c r="BG21" s="121"/>
      <c r="BH21" s="121"/>
      <c r="BI21" s="121"/>
      <c r="BJ21" s="121"/>
      <c r="BK21" s="121"/>
      <c r="BL21" s="121"/>
      <c r="BM21" s="121"/>
      <c r="BN21" s="121"/>
      <c r="BO21" s="121"/>
      <c r="BP21" s="121"/>
      <c r="BQ21" s="121"/>
      <c r="BR21" s="121"/>
      <c r="BS21" s="121"/>
      <c r="BT21" s="121"/>
      <c r="BU21" s="121"/>
      <c r="BV21" s="453" t="str">
        <f>IF(AB16="","",YEAR(AB16))</f>
        <v/>
      </c>
      <c r="BW21" s="454"/>
      <c r="BX21" s="405" t="str">
        <f>IF(AB16="","",MONTH(AB16))</f>
        <v/>
      </c>
      <c r="BY21" s="402"/>
      <c r="BZ21" s="444" t="str">
        <f>IF(AB16="","",DAY(AB16))</f>
        <v/>
      </c>
      <c r="CA21" s="444"/>
      <c r="CB21" s="407"/>
      <c r="CC21" s="121"/>
      <c r="CD21" s="121"/>
      <c r="CE21" s="422">
        <f>IF(AB16="",1,0)</f>
        <v>1</v>
      </c>
      <c r="CF21" s="423"/>
      <c r="CG21" s="423"/>
      <c r="CH21" s="423"/>
      <c r="CI21" s="423"/>
      <c r="CJ21" s="423"/>
      <c r="CK21" s="424"/>
      <c r="CL21" s="422">
        <f>IF(AP16="",1,0)</f>
        <v>1</v>
      </c>
      <c r="CM21" s="423"/>
      <c r="CN21" s="424"/>
      <c r="CO21" s="422">
        <f>CE21+CL21</f>
        <v>2</v>
      </c>
      <c r="CP21" s="424"/>
      <c r="CQ21" s="422"/>
      <c r="CR21" s="423"/>
      <c r="CS21" s="423"/>
      <c r="CT21" s="423"/>
      <c r="CU21" s="423"/>
      <c r="CV21" s="423"/>
      <c r="CW21" s="424"/>
      <c r="CX21" s="121"/>
      <c r="CY21" s="121" t="s">
        <v>115</v>
      </c>
      <c r="CZ21" s="121"/>
      <c r="DA21" s="401">
        <f>IF(AC24="",1,0)</f>
        <v>1</v>
      </c>
      <c r="DB21" s="444"/>
      <c r="DC21" s="444"/>
      <c r="DD21" s="444"/>
      <c r="DE21" s="444"/>
      <c r="DF21" s="444"/>
      <c r="DG21" s="407"/>
      <c r="DH21" s="121"/>
      <c r="DI21" s="121"/>
      <c r="DJ21" s="121"/>
      <c r="DK21" s="121"/>
      <c r="DL21" s="121"/>
      <c r="DM21" s="121"/>
      <c r="DN21" s="121"/>
      <c r="DO21" s="121"/>
      <c r="DP21" s="121"/>
      <c r="DQ21" s="121"/>
      <c r="DR21" s="121"/>
      <c r="DS21" s="121"/>
      <c r="DT21" s="121"/>
      <c r="DU21" s="121"/>
      <c r="DV21" s="121"/>
      <c r="DW21" s="121"/>
      <c r="DX21" s="121"/>
      <c r="DY21" s="121"/>
      <c r="DZ21" s="121"/>
      <c r="EA21" s="452"/>
      <c r="EB21" s="452"/>
      <c r="EC21" s="90"/>
      <c r="ED21" s="90"/>
      <c r="EE21" s="90"/>
      <c r="EF21" s="421"/>
      <c r="EG21" s="421"/>
      <c r="EH21" s="421"/>
      <c r="EI21" s="421"/>
      <c r="EJ21" s="421"/>
      <c r="EK21" s="419"/>
      <c r="EL21" s="419"/>
      <c r="EM21" s="419"/>
      <c r="EN21" s="419"/>
      <c r="EO21" s="419"/>
      <c r="EP21" s="419"/>
      <c r="EQ21" s="419"/>
      <c r="ER21" s="419"/>
      <c r="ES21" s="419"/>
      <c r="ET21" s="419"/>
      <c r="EU21" s="419"/>
      <c r="EV21" s="419"/>
      <c r="EW21" s="419"/>
    </row>
    <row r="22" spans="1:187" ht="15" customHeight="1" thickBot="1" x14ac:dyDescent="0.45">
      <c r="B22" s="329"/>
      <c r="C22" s="329"/>
      <c r="D22" s="329"/>
      <c r="E22" s="329"/>
      <c r="F22" s="140"/>
      <c r="G22" s="462"/>
      <c r="H22" s="463"/>
      <c r="I22" s="463"/>
      <c r="J22" s="463"/>
      <c r="K22" s="463"/>
      <c r="L22" s="463"/>
      <c r="M22" s="463"/>
      <c r="N22" s="463"/>
      <c r="O22" s="463"/>
      <c r="P22" s="464"/>
      <c r="Q22" s="416"/>
      <c r="R22" s="90"/>
      <c r="S22" s="394"/>
      <c r="T22" s="186"/>
      <c r="U22" s="172"/>
      <c r="V22" s="468"/>
      <c r="W22" s="468"/>
      <c r="X22" s="468"/>
      <c r="Y22" s="468"/>
      <c r="Z22" s="468"/>
      <c r="AA22" s="468"/>
      <c r="AB22" s="468"/>
      <c r="AC22" s="468"/>
      <c r="AD22" s="468"/>
      <c r="AE22" s="468"/>
      <c r="AF22" s="468"/>
      <c r="AG22" s="468"/>
      <c r="AH22" s="468"/>
      <c r="AI22" s="468"/>
      <c r="AJ22" s="468"/>
      <c r="AK22" s="468"/>
      <c r="AL22" s="468"/>
      <c r="AM22" s="468"/>
      <c r="AN22" s="468"/>
      <c r="AO22" s="468"/>
      <c r="AP22" s="468"/>
      <c r="AQ22" s="468"/>
      <c r="AR22" s="468"/>
      <c r="AS22" s="468"/>
      <c r="AT22" s="468"/>
      <c r="AU22" s="468"/>
      <c r="AV22" s="468"/>
      <c r="AW22" s="468"/>
      <c r="AX22" s="468"/>
      <c r="AY22" s="163"/>
      <c r="AZ22" s="165"/>
      <c r="BA22" s="90"/>
      <c r="BB22" s="90"/>
      <c r="BC22" s="90"/>
      <c r="BD22" s="90"/>
      <c r="BE22" s="90"/>
      <c r="BF22" s="90"/>
      <c r="BG22" s="90"/>
      <c r="BH22" s="90"/>
      <c r="BI22" s="90"/>
      <c r="BJ22" s="90"/>
      <c r="BK22" s="90"/>
      <c r="BL22" s="90"/>
      <c r="BM22" s="90"/>
      <c r="BN22" s="90"/>
      <c r="BO22" s="90"/>
      <c r="BP22" s="90"/>
      <c r="BQ22" s="90"/>
      <c r="BR22" s="90"/>
      <c r="BS22" s="90"/>
      <c r="BT22" s="90"/>
      <c r="BU22" s="90"/>
      <c r="BV22" s="455"/>
      <c r="BW22" s="456"/>
      <c r="BX22" s="406"/>
      <c r="BY22" s="404"/>
      <c r="BZ22" s="445"/>
      <c r="CA22" s="445"/>
      <c r="CB22" s="408"/>
      <c r="CC22" s="90"/>
      <c r="CD22" s="90"/>
      <c r="CE22" s="425"/>
      <c r="CF22" s="426"/>
      <c r="CG22" s="426"/>
      <c r="CH22" s="426"/>
      <c r="CI22" s="426"/>
      <c r="CJ22" s="426"/>
      <c r="CK22" s="427"/>
      <c r="CL22" s="425"/>
      <c r="CM22" s="426"/>
      <c r="CN22" s="427"/>
      <c r="CO22" s="425"/>
      <c r="CP22" s="427"/>
      <c r="CQ22" s="425"/>
      <c r="CR22" s="426"/>
      <c r="CS22" s="426"/>
      <c r="CT22" s="426"/>
      <c r="CU22" s="426"/>
      <c r="CV22" s="426"/>
      <c r="CW22" s="427"/>
      <c r="CX22" s="90"/>
      <c r="CY22" s="90" t="s">
        <v>116</v>
      </c>
      <c r="CZ22" s="90"/>
      <c r="DA22" s="403"/>
      <c r="DB22" s="445"/>
      <c r="DC22" s="445"/>
      <c r="DD22" s="445"/>
      <c r="DE22" s="445"/>
      <c r="DF22" s="445"/>
      <c r="DG22" s="408"/>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421"/>
      <c r="EG22" s="421"/>
      <c r="EH22" s="421"/>
      <c r="EI22" s="421"/>
      <c r="EJ22" s="421"/>
      <c r="EK22" s="419"/>
      <c r="EL22" s="419"/>
      <c r="EM22" s="419"/>
      <c r="EN22" s="419"/>
      <c r="EO22" s="419"/>
      <c r="EP22" s="419"/>
      <c r="EQ22" s="419"/>
      <c r="ER22" s="419"/>
      <c r="ES22" s="419"/>
      <c r="ET22" s="419"/>
      <c r="EU22" s="419"/>
      <c r="EV22" s="419"/>
      <c r="EW22" s="419"/>
    </row>
    <row r="23" spans="1:187" ht="15" customHeight="1" thickBot="1" x14ac:dyDescent="0.45">
      <c r="B23" s="308" t="s">
        <v>93</v>
      </c>
      <c r="C23" s="308"/>
      <c r="D23" s="308"/>
      <c r="E23" s="308"/>
      <c r="F23" s="140"/>
      <c r="G23" s="429" t="str">
        <f>IF('①基本情報・異動情報（学生入力用）'!F21="","学生入力用未入力です。",'①基本情報・異動情報（学生入力用）'!F21)</f>
        <v>学生入力用未入力です。</v>
      </c>
      <c r="H23" s="430"/>
      <c r="I23" s="430"/>
      <c r="J23" s="430"/>
      <c r="K23" s="430"/>
      <c r="L23" s="430"/>
      <c r="M23" s="430"/>
      <c r="N23" s="430"/>
      <c r="O23" s="430"/>
      <c r="P23" s="431"/>
      <c r="Q23" s="416"/>
      <c r="R23" s="90"/>
      <c r="S23" s="394"/>
      <c r="T23" s="186"/>
      <c r="U23" s="173"/>
      <c r="V23" s="254"/>
      <c r="W23" s="254"/>
      <c r="X23" s="20"/>
      <c r="Y23" s="20"/>
      <c r="Z23" s="20"/>
      <c r="AA23" s="20"/>
      <c r="AB23" s="20"/>
      <c r="AC23" s="20"/>
      <c r="AD23" s="20"/>
      <c r="AE23" s="20"/>
      <c r="AF23" s="90"/>
      <c r="AG23" s="90"/>
      <c r="AH23" s="90"/>
      <c r="AI23" s="90"/>
      <c r="AJ23" s="90"/>
      <c r="AK23" s="90"/>
      <c r="AL23" s="90"/>
      <c r="AM23" s="90"/>
      <c r="AN23" s="90"/>
      <c r="AO23" s="90"/>
      <c r="AP23" s="90"/>
      <c r="AQ23" s="90"/>
      <c r="AR23" s="90"/>
      <c r="AS23" s="90"/>
      <c r="AT23" s="90"/>
      <c r="AU23" s="90"/>
      <c r="AV23" s="90"/>
      <c r="AW23" s="256"/>
      <c r="AX23" s="256"/>
      <c r="AY23" s="256"/>
      <c r="AZ23" s="165"/>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t="s">
        <v>117</v>
      </c>
      <c r="CZ23" s="90"/>
      <c r="DA23" s="229"/>
      <c r="DB23" s="229"/>
      <c r="DC23" s="229"/>
      <c r="DD23" s="229"/>
      <c r="DE23" s="229"/>
      <c r="DF23" s="229"/>
      <c r="DG23" s="229"/>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188"/>
      <c r="EG23" s="188"/>
      <c r="EH23" s="188"/>
      <c r="EI23" s="188"/>
      <c r="EJ23" s="188"/>
      <c r="EK23" s="192"/>
      <c r="EL23" s="192"/>
      <c r="EM23" s="192"/>
      <c r="EN23" s="192"/>
      <c r="EO23" s="192"/>
      <c r="EP23" s="192"/>
      <c r="EQ23" s="192"/>
      <c r="ER23" s="192"/>
      <c r="ES23" s="192"/>
      <c r="ET23" s="192"/>
      <c r="EU23" s="192"/>
      <c r="EV23" s="192"/>
      <c r="EW23" s="192"/>
    </row>
    <row r="24" spans="1:187" ht="15" customHeight="1" thickBot="1" x14ac:dyDescent="0.45">
      <c r="B24" s="308"/>
      <c r="C24" s="308"/>
      <c r="D24" s="308"/>
      <c r="E24" s="308"/>
      <c r="F24" s="140"/>
      <c r="G24" s="432"/>
      <c r="H24" s="433"/>
      <c r="I24" s="433"/>
      <c r="J24" s="433"/>
      <c r="K24" s="433"/>
      <c r="L24" s="433"/>
      <c r="M24" s="433"/>
      <c r="N24" s="433"/>
      <c r="O24" s="433"/>
      <c r="P24" s="434"/>
      <c r="Q24" s="416"/>
      <c r="R24" s="90"/>
      <c r="S24" s="394"/>
      <c r="T24" s="186"/>
      <c r="U24" s="173"/>
      <c r="V24" s="458" t="s">
        <v>119</v>
      </c>
      <c r="W24" s="458"/>
      <c r="X24" s="458"/>
      <c r="Y24" s="458"/>
      <c r="Z24" s="458"/>
      <c r="AA24" s="458"/>
      <c r="AB24" s="145"/>
      <c r="AC24" s="479"/>
      <c r="AD24" s="480"/>
      <c r="AE24" s="480"/>
      <c r="AF24" s="480"/>
      <c r="AG24" s="480"/>
      <c r="AH24" s="480"/>
      <c r="AI24" s="481"/>
      <c r="AJ24" s="467"/>
      <c r="AK24" s="467"/>
      <c r="AL24" s="466"/>
      <c r="AM24" s="466"/>
      <c r="AN24" s="466"/>
      <c r="AO24" s="466"/>
      <c r="AP24" s="466"/>
      <c r="AQ24" s="478"/>
      <c r="AR24" s="417"/>
      <c r="AS24" s="417"/>
      <c r="AT24" s="417"/>
      <c r="AU24" s="417"/>
      <c r="AV24" s="417"/>
      <c r="AW24" s="90"/>
      <c r="AX24" s="90"/>
      <c r="AY24" s="90"/>
      <c r="AZ24" s="165"/>
      <c r="BA24" s="90"/>
      <c r="BB24" s="90"/>
      <c r="BC24" s="90"/>
      <c r="BD24" s="488">
        <f>IF(AC24="",1,0)</f>
        <v>1</v>
      </c>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401">
        <f>IF(AC27="",1,0)</f>
        <v>0</v>
      </c>
      <c r="DB24" s="444"/>
      <c r="DC24" s="444"/>
      <c r="DD24" s="444"/>
      <c r="DE24" s="444"/>
      <c r="DF24" s="444"/>
      <c r="DG24" s="407"/>
      <c r="DH24" s="90"/>
      <c r="DI24" s="401">
        <f>IF(AP27="",1,0)</f>
        <v>1</v>
      </c>
      <c r="DJ24" s="444"/>
      <c r="DK24" s="444"/>
      <c r="DL24" s="407"/>
      <c r="DM24" s="228"/>
      <c r="DN24" s="401">
        <f>IF(AV27="",1,0)</f>
        <v>1</v>
      </c>
      <c r="DO24" s="444"/>
      <c r="DP24" s="444"/>
      <c r="DQ24" s="407"/>
      <c r="DR24" s="90"/>
      <c r="DS24" s="90"/>
      <c r="DT24" s="90"/>
      <c r="DU24" s="90"/>
      <c r="DV24" s="90"/>
      <c r="DW24" s="90"/>
      <c r="DX24" s="90"/>
      <c r="DY24" s="90"/>
      <c r="DZ24" s="90"/>
      <c r="EA24" s="90"/>
      <c r="EB24" s="90"/>
      <c r="EC24" s="90"/>
      <c r="ED24" s="90"/>
      <c r="EE24" s="90"/>
      <c r="EF24" s="188"/>
      <c r="EG24" s="188"/>
      <c r="EH24" s="188"/>
      <c r="EI24" s="188"/>
      <c r="EJ24" s="188"/>
      <c r="EK24" s="192"/>
      <c r="EL24" s="192"/>
      <c r="EM24" s="192"/>
      <c r="EN24" s="192"/>
      <c r="EO24" s="192"/>
      <c r="EP24" s="192"/>
      <c r="EQ24" s="192"/>
      <c r="ER24" s="192"/>
      <c r="ES24" s="192"/>
      <c r="ET24" s="192"/>
      <c r="EU24" s="192"/>
      <c r="EV24" s="192"/>
      <c r="EW24" s="192"/>
    </row>
    <row r="25" spans="1:187" ht="15" customHeight="1" thickBot="1" x14ac:dyDescent="0.45">
      <c r="Q25" s="175"/>
      <c r="R25" s="90"/>
      <c r="S25" s="394"/>
      <c r="U25" s="173"/>
      <c r="V25" s="458"/>
      <c r="W25" s="458"/>
      <c r="X25" s="458"/>
      <c r="Y25" s="458"/>
      <c r="Z25" s="458"/>
      <c r="AA25" s="458"/>
      <c r="AB25" s="145"/>
      <c r="AC25" s="482"/>
      <c r="AD25" s="483"/>
      <c r="AE25" s="483"/>
      <c r="AF25" s="483"/>
      <c r="AG25" s="483"/>
      <c r="AH25" s="483"/>
      <c r="AI25" s="484"/>
      <c r="AJ25" s="467"/>
      <c r="AK25" s="467"/>
      <c r="AL25" s="466"/>
      <c r="AM25" s="466"/>
      <c r="AN25" s="466"/>
      <c r="AO25" s="466"/>
      <c r="AP25" s="466"/>
      <c r="AQ25" s="417"/>
      <c r="AR25" s="417"/>
      <c r="AS25" s="417"/>
      <c r="AT25" s="417"/>
      <c r="AU25" s="417"/>
      <c r="AV25" s="417"/>
      <c r="AW25" s="90"/>
      <c r="AX25" s="90"/>
      <c r="AY25" s="90"/>
      <c r="AZ25" s="166"/>
      <c r="BA25" s="90"/>
      <c r="BD25" s="489"/>
      <c r="DA25" s="459"/>
      <c r="DB25" s="460"/>
      <c r="DC25" s="460"/>
      <c r="DD25" s="460"/>
      <c r="DE25" s="460"/>
      <c r="DF25" s="460"/>
      <c r="DG25" s="461"/>
      <c r="DI25" s="459"/>
      <c r="DJ25" s="460"/>
      <c r="DK25" s="460"/>
      <c r="DL25" s="461"/>
      <c r="DM25" s="227"/>
      <c r="DN25" s="459"/>
      <c r="DO25" s="460"/>
      <c r="DP25" s="460"/>
      <c r="DQ25" s="461"/>
      <c r="DZ25" s="90"/>
      <c r="EA25" s="90"/>
      <c r="EB25" s="90"/>
      <c r="EC25" s="90"/>
      <c r="ED25" s="90"/>
      <c r="EE25" s="90"/>
      <c r="EF25" s="421" t="s">
        <v>94</v>
      </c>
      <c r="EG25" s="421"/>
      <c r="EH25" s="421"/>
      <c r="EI25" s="421"/>
      <c r="EJ25" s="421"/>
      <c r="EK25" s="465"/>
      <c r="EL25" s="465"/>
      <c r="EM25" s="465"/>
      <c r="EN25" s="465"/>
      <c r="EO25" s="465"/>
      <c r="EP25" s="465"/>
      <c r="EQ25" s="465"/>
      <c r="ER25" s="465"/>
      <c r="ES25" s="465"/>
      <c r="ET25" s="465"/>
      <c r="EU25" s="465"/>
      <c r="EV25" s="465"/>
      <c r="EW25" s="465"/>
    </row>
    <row r="26" spans="1:187" ht="15" customHeight="1" thickBot="1" x14ac:dyDescent="0.45">
      <c r="Q26" s="175"/>
      <c r="R26" s="90"/>
      <c r="S26" s="191"/>
      <c r="U26" s="171"/>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166"/>
      <c r="BA26" s="90"/>
      <c r="DA26" s="459"/>
      <c r="DB26" s="460"/>
      <c r="DC26" s="460"/>
      <c r="DD26" s="460"/>
      <c r="DE26" s="460"/>
      <c r="DF26" s="460"/>
      <c r="DG26" s="461"/>
      <c r="DI26" s="459"/>
      <c r="DJ26" s="460"/>
      <c r="DK26" s="460"/>
      <c r="DL26" s="461"/>
      <c r="DM26" s="227"/>
      <c r="DN26" s="459"/>
      <c r="DO26" s="460"/>
      <c r="DP26" s="460"/>
      <c r="DQ26" s="461"/>
      <c r="DZ26" s="90"/>
      <c r="EA26" s="90"/>
      <c r="EB26" s="90"/>
      <c r="EC26" s="90"/>
      <c r="ED26" s="90"/>
      <c r="EE26" s="90"/>
      <c r="EF26" s="421"/>
      <c r="EG26" s="421"/>
      <c r="EH26" s="421"/>
      <c r="EI26" s="421"/>
      <c r="EJ26" s="421"/>
      <c r="EK26" s="465"/>
      <c r="EL26" s="465"/>
      <c r="EM26" s="465"/>
      <c r="EN26" s="465"/>
      <c r="EO26" s="465"/>
      <c r="EP26" s="465"/>
      <c r="EQ26" s="465"/>
      <c r="ER26" s="465"/>
      <c r="ES26" s="465"/>
      <c r="ET26" s="465"/>
      <c r="EU26" s="465"/>
      <c r="EV26" s="465"/>
      <c r="EW26" s="465"/>
    </row>
    <row r="27" spans="1:187" ht="15" customHeight="1" thickBot="1" x14ac:dyDescent="0.45">
      <c r="Q27" s="175"/>
      <c r="R27" s="90"/>
      <c r="S27" s="191"/>
      <c r="U27" s="171"/>
      <c r="V27" s="475" t="s">
        <v>128</v>
      </c>
      <c r="W27" s="475"/>
      <c r="X27" s="475"/>
      <c r="Y27" s="475"/>
      <c r="Z27" s="475"/>
      <c r="AA27" s="475"/>
      <c r="AB27" s="476"/>
      <c r="AC27" s="585" t="s">
        <v>115</v>
      </c>
      <c r="AD27" s="586"/>
      <c r="AE27" s="586"/>
      <c r="AF27" s="586"/>
      <c r="AG27" s="586"/>
      <c r="AH27" s="586"/>
      <c r="AI27" s="587"/>
      <c r="AJ27" s="477" t="s">
        <v>154</v>
      </c>
      <c r="AK27" s="362"/>
      <c r="AL27" s="362"/>
      <c r="AM27" s="362"/>
      <c r="AN27" s="362"/>
      <c r="AO27" s="363"/>
      <c r="AP27" s="577"/>
      <c r="AQ27" s="578"/>
      <c r="AR27" s="578"/>
      <c r="AS27" s="579"/>
      <c r="AT27" s="583" t="s">
        <v>26</v>
      </c>
      <c r="AU27" s="584"/>
      <c r="AV27" s="577"/>
      <c r="AW27" s="578"/>
      <c r="AX27" s="578"/>
      <c r="AY27" s="579"/>
      <c r="AZ27" s="166"/>
      <c r="BA27" s="90"/>
      <c r="BD27" s="488">
        <f>IF(AP27="",1,0)</f>
        <v>1</v>
      </c>
      <c r="BE27" s="488">
        <f>IF(AV27="",1,0)</f>
        <v>1</v>
      </c>
      <c r="BV27" s="453" t="str">
        <f>IF(AP27="","",YEAR(AP27))</f>
        <v/>
      </c>
      <c r="BW27" s="454"/>
      <c r="BX27" s="405" t="str">
        <f>IF(AP27="","",MONTH(AP27))</f>
        <v/>
      </c>
      <c r="BY27" s="402"/>
      <c r="BZ27" s="444" t="str">
        <f>IF(AP27="","",DAY(AP27))</f>
        <v/>
      </c>
      <c r="CA27" s="444"/>
      <c r="CB27" s="407"/>
      <c r="DA27" s="403"/>
      <c r="DB27" s="445"/>
      <c r="DC27" s="445"/>
      <c r="DD27" s="445"/>
      <c r="DE27" s="445"/>
      <c r="DF27" s="445"/>
      <c r="DG27" s="408"/>
      <c r="DI27" s="403"/>
      <c r="DJ27" s="445"/>
      <c r="DK27" s="445"/>
      <c r="DL27" s="408"/>
      <c r="DM27" s="227"/>
      <c r="DN27" s="403"/>
      <c r="DO27" s="445"/>
      <c r="DP27" s="445"/>
      <c r="DQ27" s="408"/>
      <c r="DZ27" s="90"/>
      <c r="EA27" s="90"/>
      <c r="EB27" s="90"/>
      <c r="EC27" s="90"/>
      <c r="ED27" s="90"/>
      <c r="EE27" s="90"/>
      <c r="EF27" s="421"/>
      <c r="EG27" s="421"/>
      <c r="EH27" s="421"/>
      <c r="EI27" s="421"/>
      <c r="EJ27" s="421"/>
      <c r="EK27" s="465"/>
      <c r="EL27" s="465"/>
      <c r="EM27" s="465"/>
      <c r="EN27" s="465"/>
      <c r="EO27" s="465"/>
      <c r="EP27" s="465"/>
      <c r="EQ27" s="465"/>
      <c r="ER27" s="465"/>
      <c r="ES27" s="465"/>
      <c r="ET27" s="465"/>
      <c r="EU27" s="465"/>
      <c r="EV27" s="465"/>
      <c r="EW27" s="465"/>
    </row>
    <row r="28" spans="1:187" ht="15" customHeight="1" thickBot="1" x14ac:dyDescent="0.45">
      <c r="Q28" s="175"/>
      <c r="R28" s="90"/>
      <c r="S28" s="394"/>
      <c r="T28" s="186"/>
      <c r="U28" s="171"/>
      <c r="V28" s="475"/>
      <c r="W28" s="475"/>
      <c r="X28" s="475"/>
      <c r="Y28" s="475"/>
      <c r="Z28" s="475"/>
      <c r="AA28" s="475"/>
      <c r="AB28" s="476"/>
      <c r="AC28" s="588"/>
      <c r="AD28" s="589"/>
      <c r="AE28" s="589"/>
      <c r="AF28" s="589"/>
      <c r="AG28" s="589"/>
      <c r="AH28" s="589"/>
      <c r="AI28" s="590"/>
      <c r="AJ28" s="361"/>
      <c r="AK28" s="362"/>
      <c r="AL28" s="362"/>
      <c r="AM28" s="362"/>
      <c r="AN28" s="362"/>
      <c r="AO28" s="363"/>
      <c r="AP28" s="580"/>
      <c r="AQ28" s="581"/>
      <c r="AR28" s="581"/>
      <c r="AS28" s="582"/>
      <c r="AT28" s="583"/>
      <c r="AU28" s="584"/>
      <c r="AV28" s="580"/>
      <c r="AW28" s="581"/>
      <c r="AX28" s="581"/>
      <c r="AY28" s="582"/>
      <c r="AZ28" s="166"/>
      <c r="BA28" s="90"/>
      <c r="BD28" s="489"/>
      <c r="BE28" s="489"/>
      <c r="BV28" s="455"/>
      <c r="BW28" s="456"/>
      <c r="BX28" s="406"/>
      <c r="BY28" s="404"/>
      <c r="BZ28" s="445"/>
      <c r="CA28" s="445"/>
      <c r="CB28" s="408"/>
      <c r="CE28" s="422" t="s">
        <v>110</v>
      </c>
      <c r="CF28" s="423"/>
      <c r="CG28" s="423"/>
      <c r="CH28" s="423"/>
      <c r="CI28" s="423"/>
      <c r="CJ28" s="423"/>
      <c r="CK28" s="424"/>
      <c r="CL28" s="422" t="s">
        <v>111</v>
      </c>
      <c r="CM28" s="423"/>
      <c r="CN28" s="424"/>
      <c r="DA28" s="229"/>
      <c r="DB28" s="229"/>
      <c r="DC28" s="229"/>
      <c r="DD28" s="229"/>
      <c r="DE28" s="229"/>
      <c r="DF28" s="229"/>
      <c r="DG28" s="229"/>
      <c r="DI28" s="229"/>
      <c r="DJ28" s="229"/>
      <c r="DK28" s="229"/>
      <c r="DL28" s="229"/>
      <c r="DM28" s="227"/>
      <c r="DN28" s="229"/>
      <c r="DO28" s="229"/>
      <c r="DP28" s="229"/>
      <c r="DQ28" s="229"/>
      <c r="EF28" s="421"/>
      <c r="EG28" s="421"/>
      <c r="EH28" s="421"/>
      <c r="EI28" s="421"/>
      <c r="EJ28" s="421"/>
      <c r="EK28" s="465"/>
      <c r="EL28" s="465"/>
      <c r="EM28" s="465"/>
      <c r="EN28" s="465"/>
      <c r="EO28" s="465"/>
      <c r="EP28" s="465"/>
      <c r="EQ28" s="465"/>
      <c r="ER28" s="465"/>
      <c r="ES28" s="465"/>
      <c r="ET28" s="465"/>
      <c r="EU28" s="465"/>
      <c r="EV28" s="465"/>
      <c r="EW28" s="465"/>
    </row>
    <row r="29" spans="1:187" ht="15" customHeight="1" thickBot="1" x14ac:dyDescent="0.45">
      <c r="Q29" s="175"/>
      <c r="R29" s="90"/>
      <c r="S29" s="394"/>
      <c r="T29" s="186"/>
      <c r="U29" s="171"/>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166"/>
      <c r="BA29" s="90"/>
      <c r="CE29" s="485"/>
      <c r="CF29" s="452"/>
      <c r="CG29" s="452"/>
      <c r="CH29" s="452"/>
      <c r="CI29" s="452"/>
      <c r="CJ29" s="452"/>
      <c r="CK29" s="486"/>
      <c r="CL29" s="485"/>
      <c r="CM29" s="452"/>
      <c r="CN29" s="486"/>
      <c r="DA29" s="401"/>
      <c r="DB29" s="444"/>
      <c r="DC29" s="444"/>
      <c r="DD29" s="444"/>
      <c r="DE29" s="444"/>
      <c r="DF29" s="444"/>
      <c r="DG29" s="407"/>
      <c r="DI29" s="401" t="e">
        <f>IF(#REF!="",0,IF(#REF!="",1,0))</f>
        <v>#REF!</v>
      </c>
      <c r="DJ29" s="444"/>
      <c r="DK29" s="444"/>
      <c r="DL29" s="407"/>
      <c r="DM29" s="227"/>
      <c r="DN29" s="401" t="e">
        <f>IF(#REF!="",0,IF(#REF!="",1,0))</f>
        <v>#REF!</v>
      </c>
      <c r="DO29" s="444"/>
      <c r="DP29" s="444"/>
      <c r="DQ29" s="407"/>
      <c r="EF29" s="421"/>
      <c r="EG29" s="421"/>
      <c r="EH29" s="421"/>
      <c r="EI29" s="421"/>
      <c r="EJ29" s="421"/>
      <c r="EK29" s="465"/>
      <c r="EL29" s="465"/>
      <c r="EM29" s="465"/>
      <c r="EN29" s="465"/>
      <c r="EO29" s="465"/>
      <c r="EP29" s="465"/>
      <c r="EQ29" s="465"/>
      <c r="ER29" s="465"/>
      <c r="ES29" s="465"/>
      <c r="ET29" s="465"/>
      <c r="EU29" s="465"/>
      <c r="EV29" s="465"/>
      <c r="EW29" s="465"/>
    </row>
    <row r="30" spans="1:187" ht="15" customHeight="1" thickTop="1" x14ac:dyDescent="0.4">
      <c r="Q30" s="175"/>
      <c r="R30" s="90"/>
      <c r="S30" s="394"/>
      <c r="T30" s="186"/>
      <c r="U30" s="162"/>
      <c r="V30" s="254"/>
      <c r="W30" s="20"/>
      <c r="X30" s="20"/>
      <c r="Y30" s="20"/>
      <c r="Z30" s="20"/>
      <c r="AA30" s="20"/>
      <c r="AH30" s="90"/>
      <c r="AI30" s="90"/>
      <c r="AJ30" s="467" t="s">
        <v>82</v>
      </c>
      <c r="AK30" s="467"/>
      <c r="AL30" s="466" t="s">
        <v>83</v>
      </c>
      <c r="AM30" s="466"/>
      <c r="AN30" s="466"/>
      <c r="AO30" s="466"/>
      <c r="AP30" s="490" t="str">
        <f>IF(AA7&lt;&gt;"休止（留学）","",IF(BV27="","",IF(AND(BX27&gt;11,BZ27&gt;1),(BV27+1)&amp;"／"&amp;"1",BV27&amp;"/"&amp;IF(AND(BZ27&gt;1,BZ27&lt;32),BX27+1,BX27))))</f>
        <v/>
      </c>
      <c r="AQ30" s="491"/>
      <c r="AR30" s="491"/>
      <c r="AS30" s="491"/>
      <c r="AT30" s="491"/>
      <c r="AU30" s="491"/>
      <c r="AV30" s="491"/>
      <c r="AW30" s="491"/>
      <c r="AX30" s="491"/>
      <c r="AY30" s="492"/>
      <c r="AZ30" s="166"/>
      <c r="BA30" s="90"/>
      <c r="BV30" s="77" t="s">
        <v>120</v>
      </c>
      <c r="CE30" s="485"/>
      <c r="CF30" s="452"/>
      <c r="CG30" s="452"/>
      <c r="CH30" s="452"/>
      <c r="CI30" s="452"/>
      <c r="CJ30" s="452"/>
      <c r="CK30" s="486"/>
      <c r="CL30" s="485"/>
      <c r="CM30" s="452"/>
      <c r="CN30" s="486"/>
      <c r="DA30" s="459"/>
      <c r="DB30" s="460"/>
      <c r="DC30" s="460"/>
      <c r="DD30" s="460"/>
      <c r="DE30" s="460"/>
      <c r="DF30" s="460"/>
      <c r="DG30" s="461"/>
      <c r="DI30" s="459"/>
      <c r="DJ30" s="460"/>
      <c r="DK30" s="460"/>
      <c r="DL30" s="461"/>
      <c r="DM30" s="227"/>
      <c r="DN30" s="459"/>
      <c r="DO30" s="460"/>
      <c r="DP30" s="460"/>
      <c r="DQ30" s="461"/>
      <c r="EF30" s="421"/>
      <c r="EG30" s="421"/>
      <c r="EH30" s="421"/>
      <c r="EI30" s="421"/>
      <c r="EJ30" s="421"/>
      <c r="EK30" s="465"/>
      <c r="EL30" s="465"/>
      <c r="EM30" s="465"/>
      <c r="EN30" s="465"/>
      <c r="EO30" s="465"/>
      <c r="EP30" s="465"/>
      <c r="EQ30" s="465"/>
      <c r="ER30" s="465"/>
      <c r="ES30" s="465"/>
      <c r="ET30" s="465"/>
      <c r="EU30" s="465"/>
      <c r="EV30" s="465"/>
      <c r="EW30" s="465"/>
    </row>
    <row r="31" spans="1:187" ht="15" customHeight="1" thickBot="1" x14ac:dyDescent="0.45">
      <c r="P31" s="186"/>
      <c r="Q31" s="175"/>
      <c r="R31" s="90"/>
      <c r="S31" s="394"/>
      <c r="T31" s="186"/>
      <c r="U31" s="162"/>
      <c r="V31" s="254"/>
      <c r="W31" s="20"/>
      <c r="X31" s="20"/>
      <c r="Y31" s="20"/>
      <c r="Z31" s="20"/>
      <c r="AA31" s="20"/>
      <c r="AH31" s="90"/>
      <c r="AI31" s="90"/>
      <c r="AJ31" s="467"/>
      <c r="AK31" s="467"/>
      <c r="AL31" s="466"/>
      <c r="AM31" s="466"/>
      <c r="AN31" s="466"/>
      <c r="AO31" s="466"/>
      <c r="AP31" s="493"/>
      <c r="AQ31" s="494"/>
      <c r="AR31" s="494"/>
      <c r="AS31" s="494"/>
      <c r="AT31" s="494"/>
      <c r="AU31" s="494"/>
      <c r="AV31" s="494"/>
      <c r="AW31" s="494"/>
      <c r="AX31" s="494"/>
      <c r="AY31" s="495"/>
      <c r="AZ31" s="166"/>
      <c r="BA31" s="90"/>
      <c r="BV31" s="77" t="s">
        <v>162</v>
      </c>
      <c r="CE31" s="485"/>
      <c r="CF31" s="452"/>
      <c r="CG31" s="452"/>
      <c r="CH31" s="452"/>
      <c r="CI31" s="452"/>
      <c r="CJ31" s="452"/>
      <c r="CK31" s="486"/>
      <c r="CL31" s="485"/>
      <c r="CM31" s="452"/>
      <c r="CN31" s="486"/>
      <c r="DA31" s="403"/>
      <c r="DB31" s="445"/>
      <c r="DC31" s="445"/>
      <c r="DD31" s="445"/>
      <c r="DE31" s="445"/>
      <c r="DF31" s="445"/>
      <c r="DG31" s="408"/>
      <c r="DI31" s="403"/>
      <c r="DJ31" s="445"/>
      <c r="DK31" s="445"/>
      <c r="DL31" s="408"/>
      <c r="DM31" s="227"/>
      <c r="DN31" s="403"/>
      <c r="DO31" s="445"/>
      <c r="DP31" s="445"/>
      <c r="DQ31" s="408"/>
      <c r="EF31" s="421"/>
      <c r="EG31" s="421"/>
      <c r="EH31" s="421"/>
      <c r="EI31" s="421"/>
      <c r="EJ31" s="421"/>
      <c r="EK31" s="465"/>
      <c r="EL31" s="465"/>
      <c r="EM31" s="465"/>
      <c r="EN31" s="465"/>
      <c r="EO31" s="465"/>
      <c r="EP31" s="465"/>
      <c r="EQ31" s="465"/>
      <c r="ER31" s="465"/>
      <c r="ES31" s="465"/>
      <c r="ET31" s="465"/>
      <c r="EU31" s="465"/>
      <c r="EV31" s="465"/>
      <c r="EW31" s="465"/>
    </row>
    <row r="32" spans="1:187" ht="15" customHeight="1" thickTop="1" thickBot="1" x14ac:dyDescent="0.45">
      <c r="A32" s="90"/>
      <c r="P32" s="186"/>
      <c r="Q32" s="175"/>
      <c r="R32" s="90"/>
      <c r="S32" s="394"/>
      <c r="T32" s="186"/>
      <c r="U32" s="162"/>
      <c r="V32" s="254"/>
      <c r="W32" s="20"/>
      <c r="X32" s="20"/>
      <c r="Y32" s="20"/>
      <c r="Z32" s="20"/>
      <c r="AA32" s="20"/>
      <c r="AB32" s="20"/>
      <c r="AC32" s="20"/>
      <c r="AD32" s="90"/>
      <c r="AE32" s="90"/>
      <c r="AF32" s="90"/>
      <c r="AG32" s="90"/>
      <c r="AH32" s="90"/>
      <c r="AI32" s="90"/>
      <c r="AJ32" s="90"/>
      <c r="AK32" s="90"/>
      <c r="AL32" s="90"/>
      <c r="AM32" s="90"/>
      <c r="AN32" s="90"/>
      <c r="AO32" s="90"/>
      <c r="AP32" s="90"/>
      <c r="AQ32" s="90"/>
      <c r="AR32" s="90"/>
      <c r="AS32" s="90"/>
      <c r="AT32" s="90"/>
      <c r="AU32" s="90"/>
      <c r="AV32" s="90"/>
      <c r="AW32" s="90"/>
      <c r="AX32" s="90"/>
      <c r="AY32" s="90"/>
      <c r="AZ32" s="166"/>
      <c r="BA32" s="90"/>
      <c r="CE32" s="425"/>
      <c r="CF32" s="426"/>
      <c r="CG32" s="426"/>
      <c r="CH32" s="426"/>
      <c r="CI32" s="426"/>
      <c r="CJ32" s="426"/>
      <c r="CK32" s="427"/>
      <c r="CL32" s="425"/>
      <c r="CM32" s="426"/>
      <c r="CN32" s="427"/>
      <c r="DA32" s="229"/>
      <c r="DB32" s="229"/>
      <c r="DC32" s="229"/>
      <c r="DD32" s="229"/>
      <c r="DE32" s="229"/>
      <c r="DF32" s="229"/>
      <c r="DG32" s="229"/>
      <c r="DI32" s="229"/>
      <c r="DJ32" s="229"/>
      <c r="DK32" s="229"/>
      <c r="DL32" s="229"/>
      <c r="DM32" s="227"/>
      <c r="DN32" s="229"/>
      <c r="DO32" s="229"/>
      <c r="DP32" s="229"/>
      <c r="DQ32" s="229"/>
      <c r="EF32" s="421"/>
      <c r="EG32" s="421"/>
      <c r="EH32" s="421"/>
      <c r="EI32" s="421"/>
      <c r="EJ32" s="421"/>
      <c r="EK32" s="465"/>
      <c r="EL32" s="465"/>
      <c r="EM32" s="465"/>
      <c r="EN32" s="465"/>
      <c r="EO32" s="465"/>
      <c r="EP32" s="465"/>
      <c r="EQ32" s="465"/>
      <c r="ER32" s="465"/>
      <c r="ES32" s="465"/>
      <c r="ET32" s="465"/>
      <c r="EU32" s="465"/>
      <c r="EV32" s="465"/>
      <c r="EW32" s="465"/>
    </row>
    <row r="33" spans="1:238" ht="15" customHeight="1" x14ac:dyDescent="0.4">
      <c r="A33" s="179"/>
      <c r="Q33" s="175"/>
      <c r="R33" s="185"/>
      <c r="S33" s="114"/>
      <c r="T33" s="186"/>
      <c r="U33" s="171"/>
      <c r="V33" s="502" t="s">
        <v>129</v>
      </c>
      <c r="W33" s="502"/>
      <c r="X33" s="502"/>
      <c r="Y33" s="502"/>
      <c r="Z33" s="502"/>
      <c r="AA33" s="502"/>
      <c r="AB33" s="234"/>
      <c r="AC33" s="503"/>
      <c r="AD33" s="504"/>
      <c r="AE33" s="504"/>
      <c r="AF33" s="504"/>
      <c r="AG33" s="504"/>
      <c r="AH33" s="504"/>
      <c r="AI33" s="505"/>
      <c r="AJ33" s="513" t="s">
        <v>155</v>
      </c>
      <c r="AK33" s="502"/>
      <c r="AL33" s="502"/>
      <c r="AM33" s="502"/>
      <c r="AN33" s="502"/>
      <c r="AO33" s="514"/>
      <c r="AP33" s="611"/>
      <c r="AQ33" s="612"/>
      <c r="AR33" s="612"/>
      <c r="AS33" s="613"/>
      <c r="AT33" s="617" t="s">
        <v>26</v>
      </c>
      <c r="AU33" s="618"/>
      <c r="AV33" s="611"/>
      <c r="AW33" s="612"/>
      <c r="AX33" s="612"/>
      <c r="AY33" s="613"/>
      <c r="AZ33" s="166"/>
      <c r="BA33" s="90"/>
      <c r="BD33" s="488">
        <f>IF(AC33="",1,0)</f>
        <v>1</v>
      </c>
      <c r="BE33" s="488">
        <f>IF(AC33&lt;&gt;"海外留学支援制度",0,IF(AP33="",1,0))</f>
        <v>0</v>
      </c>
      <c r="BF33" s="488">
        <f>IF(AC33&lt;&gt;"海外留学支援制度",0,IF(AV33="",1,0))</f>
        <v>0</v>
      </c>
      <c r="BV33" s="453" t="str">
        <f>IF(AB26="","",YEAR(AB26))</f>
        <v/>
      </c>
      <c r="BW33" s="454"/>
      <c r="BX33" s="405" t="str">
        <f>IF(AB26="","",MONTH(AB26))</f>
        <v/>
      </c>
      <c r="BY33" s="402"/>
      <c r="BZ33" s="444"/>
      <c r="CA33" s="444"/>
      <c r="CB33" s="407"/>
      <c r="CE33" s="422">
        <f>IF(AB26="",1,0)</f>
        <v>1</v>
      </c>
      <c r="CF33" s="423"/>
      <c r="CG33" s="423"/>
      <c r="CH33" s="423"/>
      <c r="CI33" s="423"/>
      <c r="CJ33" s="423"/>
      <c r="CK33" s="424"/>
      <c r="CL33" s="422">
        <f>IF(AQ26="",1,0)</f>
        <v>1</v>
      </c>
      <c r="CM33" s="423"/>
      <c r="CN33" s="424"/>
      <c r="CO33" s="422">
        <f>CE33+CL33</f>
        <v>2</v>
      </c>
      <c r="CP33" s="424"/>
      <c r="CQ33" s="422"/>
      <c r="CR33" s="423"/>
      <c r="CS33" s="423"/>
      <c r="CT33" s="423"/>
      <c r="CU33" s="423"/>
      <c r="CV33" s="423"/>
      <c r="CW33" s="424"/>
      <c r="DA33" s="469">
        <f>IF(AC33="",1,0)</f>
        <v>1</v>
      </c>
      <c r="DB33" s="470"/>
      <c r="DC33" s="470"/>
      <c r="DD33" s="470"/>
      <c r="DE33" s="470"/>
      <c r="DF33" s="470"/>
      <c r="DG33" s="471"/>
      <c r="DI33" s="469">
        <f>IF(AC33="私費",0,IF(AP33="",1,0))</f>
        <v>1</v>
      </c>
      <c r="DJ33" s="470"/>
      <c r="DK33" s="470"/>
      <c r="DL33" s="471"/>
      <c r="DM33" s="227"/>
      <c r="DN33" s="469">
        <f>IF(AC33="私費",0,IF(AV33="",1,0))</f>
        <v>1</v>
      </c>
      <c r="DO33" s="470"/>
      <c r="DP33" s="470"/>
      <c r="DQ33" s="471"/>
      <c r="EF33" s="421" t="s">
        <v>96</v>
      </c>
      <c r="EG33" s="421"/>
      <c r="EH33" s="421"/>
      <c r="EI33" s="421"/>
      <c r="EJ33" s="421"/>
      <c r="EK33" s="465"/>
      <c r="EL33" s="465"/>
      <c r="EM33" s="465"/>
      <c r="EN33" s="465"/>
      <c r="EO33" s="465"/>
      <c r="EP33" s="465"/>
      <c r="EQ33" s="465"/>
      <c r="ER33" s="465"/>
      <c r="ES33" s="465"/>
      <c r="ET33" s="465"/>
      <c r="EU33" s="465"/>
      <c r="EV33" s="465"/>
      <c r="EW33" s="465"/>
      <c r="HP33" s="619">
        <f>AP33</f>
        <v>0</v>
      </c>
      <c r="HQ33" s="620"/>
      <c r="HR33" s="620"/>
      <c r="HS33" s="620"/>
      <c r="HT33" s="620"/>
      <c r="HU33" s="620"/>
      <c r="HV33" s="621"/>
      <c r="HX33" s="619">
        <f>DATE(HX35,HZ35,IB35)</f>
        <v>1</v>
      </c>
      <c r="HY33" s="620"/>
      <c r="HZ33" s="620"/>
      <c r="IA33" s="620"/>
      <c r="IB33" s="620"/>
      <c r="IC33" s="620"/>
      <c r="ID33" s="621"/>
    </row>
    <row r="34" spans="1:238" ht="15" customHeight="1" thickBot="1" x14ac:dyDescent="0.45">
      <c r="A34" s="179"/>
      <c r="Q34" s="175"/>
      <c r="R34" s="185"/>
      <c r="S34" s="114"/>
      <c r="T34" s="186"/>
      <c r="U34" s="171"/>
      <c r="V34" s="502"/>
      <c r="W34" s="502"/>
      <c r="X34" s="502"/>
      <c r="Y34" s="502"/>
      <c r="Z34" s="502"/>
      <c r="AA34" s="502"/>
      <c r="AB34" s="234"/>
      <c r="AC34" s="506"/>
      <c r="AD34" s="507"/>
      <c r="AE34" s="507"/>
      <c r="AF34" s="507"/>
      <c r="AG34" s="507"/>
      <c r="AH34" s="507"/>
      <c r="AI34" s="508"/>
      <c r="AJ34" s="513"/>
      <c r="AK34" s="502"/>
      <c r="AL34" s="502"/>
      <c r="AM34" s="502"/>
      <c r="AN34" s="502"/>
      <c r="AO34" s="514"/>
      <c r="AP34" s="614"/>
      <c r="AQ34" s="615"/>
      <c r="AR34" s="615"/>
      <c r="AS34" s="616"/>
      <c r="AT34" s="617"/>
      <c r="AU34" s="618"/>
      <c r="AV34" s="614"/>
      <c r="AW34" s="615"/>
      <c r="AX34" s="615"/>
      <c r="AY34" s="616"/>
      <c r="AZ34" s="166"/>
      <c r="BA34" s="121"/>
      <c r="BD34" s="489"/>
      <c r="BE34" s="489"/>
      <c r="BF34" s="489"/>
      <c r="BV34" s="509"/>
      <c r="BW34" s="510"/>
      <c r="BX34" s="511"/>
      <c r="BY34" s="512"/>
      <c r="BZ34" s="460"/>
      <c r="CA34" s="460"/>
      <c r="CB34" s="461"/>
      <c r="CE34" s="485"/>
      <c r="CF34" s="452"/>
      <c r="CG34" s="452"/>
      <c r="CH34" s="452"/>
      <c r="CI34" s="452"/>
      <c r="CJ34" s="452"/>
      <c r="CK34" s="486"/>
      <c r="CL34" s="485"/>
      <c r="CM34" s="452"/>
      <c r="CN34" s="486"/>
      <c r="CO34" s="485"/>
      <c r="CP34" s="486"/>
      <c r="CQ34" s="485"/>
      <c r="CR34" s="452"/>
      <c r="CS34" s="452"/>
      <c r="CT34" s="452"/>
      <c r="CU34" s="452"/>
      <c r="CV34" s="452"/>
      <c r="CW34" s="486"/>
      <c r="DA34" s="472"/>
      <c r="DB34" s="473"/>
      <c r="DC34" s="473"/>
      <c r="DD34" s="473"/>
      <c r="DE34" s="473"/>
      <c r="DF34" s="473"/>
      <c r="DG34" s="474"/>
      <c r="DI34" s="472"/>
      <c r="DJ34" s="473"/>
      <c r="DK34" s="473"/>
      <c r="DL34" s="474"/>
      <c r="DM34" s="227"/>
      <c r="DN34" s="472"/>
      <c r="DO34" s="473"/>
      <c r="DP34" s="473"/>
      <c r="DQ34" s="474"/>
      <c r="EF34" s="421"/>
      <c r="EG34" s="421"/>
      <c r="EH34" s="421"/>
      <c r="EI34" s="421"/>
      <c r="EJ34" s="421"/>
      <c r="EK34" s="465"/>
      <c r="EL34" s="465"/>
      <c r="EM34" s="465"/>
      <c r="EN34" s="465"/>
      <c r="EO34" s="465"/>
      <c r="EP34" s="465"/>
      <c r="EQ34" s="465"/>
      <c r="ER34" s="465"/>
      <c r="ES34" s="465"/>
      <c r="ET34" s="465"/>
      <c r="EU34" s="465"/>
      <c r="EV34" s="465"/>
      <c r="EW34" s="465"/>
      <c r="HP34" s="622"/>
      <c r="HQ34" s="623"/>
      <c r="HR34" s="623"/>
      <c r="HS34" s="623"/>
      <c r="HT34" s="623"/>
      <c r="HU34" s="623"/>
      <c r="HV34" s="624"/>
      <c r="HX34" s="622"/>
      <c r="HY34" s="623"/>
      <c r="HZ34" s="623"/>
      <c r="IA34" s="623"/>
      <c r="IB34" s="623"/>
      <c r="IC34" s="623"/>
      <c r="ID34" s="624"/>
    </row>
    <row r="35" spans="1:238" ht="15" customHeight="1" thickBot="1" x14ac:dyDescent="0.45">
      <c r="C35" s="386"/>
      <c r="D35" s="386"/>
      <c r="E35" s="386"/>
      <c r="F35" s="386"/>
      <c r="G35" s="515"/>
      <c r="H35" s="515"/>
      <c r="I35" s="515"/>
      <c r="J35" s="515"/>
      <c r="K35" s="515"/>
      <c r="L35" s="515"/>
      <c r="M35" s="515"/>
      <c r="N35" s="515"/>
      <c r="O35" s="515"/>
      <c r="P35" s="515"/>
      <c r="Q35" s="186"/>
      <c r="R35" s="186"/>
      <c r="S35" s="394"/>
      <c r="U35" s="171"/>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166"/>
      <c r="BA35" s="90"/>
      <c r="BD35" s="604">
        <f>IF(AA7&lt;&gt;"休止（留学）",0,BD24+BD27+BE27+BD33+BE33+BF33)</f>
        <v>0</v>
      </c>
      <c r="BE35" s="605"/>
      <c r="BF35" s="606"/>
      <c r="BV35" s="509"/>
      <c r="BW35" s="510"/>
      <c r="BX35" s="511"/>
      <c r="BY35" s="512"/>
      <c r="BZ35" s="460"/>
      <c r="CA35" s="460"/>
      <c r="CB35" s="461"/>
      <c r="CE35" s="425"/>
      <c r="CF35" s="426"/>
      <c r="CG35" s="426"/>
      <c r="CH35" s="426"/>
      <c r="CI35" s="426"/>
      <c r="CJ35" s="426"/>
      <c r="CK35" s="427"/>
      <c r="CL35" s="425"/>
      <c r="CM35" s="426"/>
      <c r="CN35" s="427"/>
      <c r="DA35" s="459"/>
      <c r="DB35" s="460"/>
      <c r="DC35" s="460"/>
      <c r="DD35" s="460"/>
      <c r="DE35" s="460"/>
      <c r="DF35" s="460"/>
      <c r="DG35" s="461"/>
      <c r="DM35" s="372"/>
      <c r="DN35" s="472"/>
      <c r="DO35" s="473"/>
      <c r="DP35" s="473"/>
      <c r="DQ35" s="474"/>
      <c r="EA35" s="178"/>
      <c r="EB35" s="178"/>
      <c r="EC35" s="178"/>
      <c r="ED35" s="178"/>
      <c r="EE35" s="178"/>
      <c r="EF35" s="421"/>
      <c r="EG35" s="421"/>
      <c r="EH35" s="421"/>
      <c r="EI35" s="421"/>
      <c r="EJ35" s="421"/>
      <c r="EK35" s="465"/>
      <c r="EL35" s="465"/>
      <c r="EM35" s="465"/>
      <c r="EN35" s="465"/>
      <c r="EO35" s="465"/>
      <c r="EP35" s="465"/>
      <c r="EQ35" s="465"/>
      <c r="ER35" s="465"/>
      <c r="ES35" s="465"/>
      <c r="ET35" s="465"/>
      <c r="EU35" s="465"/>
      <c r="EV35" s="465"/>
      <c r="EW35" s="465"/>
      <c r="HP35" s="625">
        <f>YEAR(HP33)</f>
        <v>1900</v>
      </c>
      <c r="HQ35" s="625"/>
      <c r="HR35" s="625">
        <f>MONTH(HP33)</f>
        <v>1</v>
      </c>
      <c r="HS35" s="625"/>
      <c r="HT35" s="625">
        <f>DAY(HP33)</f>
        <v>0</v>
      </c>
      <c r="HU35" s="625"/>
      <c r="HX35" s="625">
        <f>HP35</f>
        <v>1900</v>
      </c>
      <c r="HY35" s="625"/>
      <c r="HZ35" s="625">
        <f>HR35</f>
        <v>1</v>
      </c>
      <c r="IA35" s="625"/>
      <c r="IB35" s="625">
        <v>1</v>
      </c>
      <c r="IC35" s="625"/>
    </row>
    <row r="36" spans="1:238" ht="15" customHeight="1" thickBot="1" x14ac:dyDescent="0.45">
      <c r="C36" s="386"/>
      <c r="D36" s="386"/>
      <c r="E36" s="386"/>
      <c r="F36" s="386"/>
      <c r="G36" s="515"/>
      <c r="H36" s="515"/>
      <c r="I36" s="515"/>
      <c r="J36" s="515"/>
      <c r="K36" s="515"/>
      <c r="L36" s="515"/>
      <c r="M36" s="515"/>
      <c r="N36" s="515"/>
      <c r="O36" s="515"/>
      <c r="P36" s="515"/>
      <c r="Q36" s="186"/>
      <c r="R36" s="186"/>
      <c r="S36" s="394"/>
      <c r="U36" s="496" t="s">
        <v>163</v>
      </c>
      <c r="V36" s="497"/>
      <c r="W36" s="497"/>
      <c r="X36" s="497"/>
      <c r="Y36" s="497"/>
      <c r="Z36" s="497"/>
      <c r="AA36" s="497"/>
      <c r="AB36" s="497"/>
      <c r="AC36" s="497"/>
      <c r="AD36" s="497"/>
      <c r="AE36" s="497"/>
      <c r="AF36" s="497"/>
      <c r="AG36" s="497"/>
      <c r="AH36" s="497"/>
      <c r="AI36" s="497"/>
      <c r="AJ36" s="497"/>
      <c r="AK36" s="497"/>
      <c r="AL36" s="497"/>
      <c r="AM36" s="497"/>
      <c r="AN36" s="497"/>
      <c r="AO36" s="497"/>
      <c r="AP36" s="497"/>
      <c r="AQ36" s="497"/>
      <c r="AR36" s="497"/>
      <c r="AS36" s="497"/>
      <c r="AT36" s="497"/>
      <c r="AU36" s="497"/>
      <c r="AV36" s="497"/>
      <c r="AW36" s="497"/>
      <c r="AX36" s="497"/>
      <c r="AY36" s="497"/>
      <c r="AZ36" s="498"/>
      <c r="BA36" s="90"/>
      <c r="BD36" s="607"/>
      <c r="BE36" s="608"/>
      <c r="BF36" s="609"/>
      <c r="BV36" s="509"/>
      <c r="BW36" s="510"/>
      <c r="BX36" s="511"/>
      <c r="BY36" s="512"/>
      <c r="BZ36" s="460"/>
      <c r="CA36" s="460"/>
      <c r="CB36" s="461"/>
      <c r="CE36" s="219"/>
      <c r="CF36" s="183"/>
      <c r="CG36" s="183"/>
      <c r="CH36" s="183"/>
      <c r="CI36" s="183"/>
      <c r="CJ36" s="183"/>
      <c r="CK36" s="220"/>
      <c r="CL36" s="219"/>
      <c r="CM36" s="183"/>
      <c r="CN36" s="220"/>
      <c r="DA36" s="459"/>
      <c r="DB36" s="460"/>
      <c r="DC36" s="460"/>
      <c r="DD36" s="460"/>
      <c r="DE36" s="460"/>
      <c r="DF36" s="460"/>
      <c r="DG36" s="461"/>
      <c r="DM36" s="372"/>
      <c r="DN36" s="472"/>
      <c r="DO36" s="473"/>
      <c r="DP36" s="473"/>
      <c r="DQ36" s="474"/>
      <c r="EA36" s="178"/>
      <c r="EB36" s="178"/>
      <c r="EC36" s="178"/>
      <c r="ED36" s="178"/>
      <c r="EE36" s="178"/>
      <c r="EF36" s="188"/>
      <c r="EG36" s="188"/>
      <c r="EH36" s="188"/>
      <c r="EI36" s="188"/>
      <c r="EJ36" s="188"/>
      <c r="EK36" s="189"/>
      <c r="EL36" s="189"/>
      <c r="EM36" s="189"/>
      <c r="EN36" s="189"/>
      <c r="EO36" s="189"/>
      <c r="EP36" s="189"/>
      <c r="EQ36" s="189"/>
      <c r="ER36" s="189"/>
      <c r="ES36" s="189"/>
      <c r="ET36" s="189"/>
      <c r="EU36" s="189"/>
      <c r="EV36" s="189"/>
      <c r="EW36" s="189"/>
    </row>
    <row r="37" spans="1:238" ht="15" customHeight="1" thickBot="1" x14ac:dyDescent="0.45">
      <c r="C37" s="386"/>
      <c r="D37" s="386"/>
      <c r="E37" s="386"/>
      <c r="F37" s="386"/>
      <c r="G37" s="515"/>
      <c r="H37" s="515"/>
      <c r="I37" s="515"/>
      <c r="J37" s="515"/>
      <c r="K37" s="515"/>
      <c r="L37" s="515"/>
      <c r="M37" s="515"/>
      <c r="N37" s="515"/>
      <c r="O37" s="515"/>
      <c r="P37" s="515"/>
      <c r="S37" s="394"/>
      <c r="U37" s="499"/>
      <c r="V37" s="500"/>
      <c r="W37" s="500"/>
      <c r="X37" s="500"/>
      <c r="Y37" s="500"/>
      <c r="Z37" s="500"/>
      <c r="AA37" s="500"/>
      <c r="AB37" s="500"/>
      <c r="AC37" s="500"/>
      <c r="AD37" s="500"/>
      <c r="AE37" s="500"/>
      <c r="AF37" s="500"/>
      <c r="AG37" s="500"/>
      <c r="AH37" s="500"/>
      <c r="AI37" s="500"/>
      <c r="AJ37" s="500"/>
      <c r="AK37" s="500"/>
      <c r="AL37" s="500"/>
      <c r="AM37" s="500"/>
      <c r="AN37" s="500"/>
      <c r="AO37" s="500"/>
      <c r="AP37" s="500"/>
      <c r="AQ37" s="500"/>
      <c r="AR37" s="500"/>
      <c r="AS37" s="500"/>
      <c r="AT37" s="500"/>
      <c r="AU37" s="500"/>
      <c r="AV37" s="500"/>
      <c r="AW37" s="500"/>
      <c r="AX37" s="500"/>
      <c r="AY37" s="500"/>
      <c r="AZ37" s="501"/>
      <c r="BA37" s="90"/>
      <c r="BV37" s="455"/>
      <c r="BW37" s="456"/>
      <c r="BX37" s="406"/>
      <c r="BY37" s="404"/>
      <c r="BZ37" s="445"/>
      <c r="CA37" s="445"/>
      <c r="CB37" s="408"/>
      <c r="CE37" s="422" t="e">
        <f>IF(#REF!="",1,0)</f>
        <v>#REF!</v>
      </c>
      <c r="CF37" s="423"/>
      <c r="CG37" s="423"/>
      <c r="CH37" s="423"/>
      <c r="CI37" s="423"/>
      <c r="CJ37" s="423"/>
      <c r="CK37" s="424"/>
      <c r="CL37" s="422" t="e">
        <f>IF(#REF!="",1,0)</f>
        <v>#REF!</v>
      </c>
      <c r="CM37" s="423"/>
      <c r="CN37" s="424"/>
      <c r="CO37" s="422" t="e">
        <f>CE37+CL37</f>
        <v>#REF!</v>
      </c>
      <c r="CP37" s="424"/>
      <c r="CQ37" s="422"/>
      <c r="CR37" s="423"/>
      <c r="CS37" s="423"/>
      <c r="CT37" s="423"/>
      <c r="CU37" s="423"/>
      <c r="CV37" s="423"/>
      <c r="CW37" s="424"/>
      <c r="DA37" s="403"/>
      <c r="DB37" s="445"/>
      <c r="DC37" s="445"/>
      <c r="DD37" s="445"/>
      <c r="DE37" s="445"/>
      <c r="DF37" s="445"/>
      <c r="DG37" s="408"/>
      <c r="DM37" s="372"/>
      <c r="DN37" s="628"/>
      <c r="DO37" s="629"/>
      <c r="DP37" s="629"/>
      <c r="DQ37" s="630"/>
      <c r="EA37" s="178"/>
      <c r="EB37" s="178"/>
      <c r="EC37" s="178"/>
      <c r="ED37" s="178"/>
      <c r="EE37" s="178"/>
      <c r="EF37" s="421" t="s">
        <v>97</v>
      </c>
      <c r="EG37" s="421"/>
      <c r="EH37" s="421"/>
      <c r="EI37" s="421"/>
      <c r="EJ37" s="421"/>
      <c r="EK37" s="465"/>
      <c r="EL37" s="465"/>
      <c r="EM37" s="465"/>
      <c r="EN37" s="465"/>
      <c r="EO37" s="465"/>
      <c r="EP37" s="465"/>
      <c r="EQ37" s="465"/>
      <c r="ER37" s="465"/>
      <c r="ES37" s="465"/>
      <c r="ET37" s="465"/>
      <c r="EU37" s="465"/>
      <c r="EV37" s="465"/>
      <c r="EW37" s="465"/>
    </row>
    <row r="38" spans="1:238" ht="15" customHeight="1" thickBot="1" x14ac:dyDescent="0.45">
      <c r="C38" s="177"/>
      <c r="D38" s="177"/>
      <c r="E38" s="177"/>
      <c r="F38" s="177"/>
      <c r="G38" s="190"/>
      <c r="H38" s="190"/>
      <c r="I38" s="190"/>
      <c r="J38" s="190"/>
      <c r="K38" s="190"/>
      <c r="L38" s="190"/>
      <c r="M38" s="190"/>
      <c r="N38" s="190"/>
      <c r="O38" s="190"/>
      <c r="P38" s="190"/>
      <c r="S38" s="191"/>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V38" s="453"/>
      <c r="BW38" s="454"/>
      <c r="BX38" s="405"/>
      <c r="BY38" s="402"/>
      <c r="BZ38" s="444"/>
      <c r="CA38" s="444"/>
      <c r="CB38" s="407"/>
      <c r="CE38" s="485"/>
      <c r="CF38" s="452"/>
      <c r="CG38" s="452"/>
      <c r="CH38" s="452"/>
      <c r="CI38" s="452"/>
      <c r="CJ38" s="452"/>
      <c r="CK38" s="486"/>
      <c r="CL38" s="485"/>
      <c r="CM38" s="452"/>
      <c r="CN38" s="486"/>
      <c r="CO38" s="485"/>
      <c r="CP38" s="486"/>
      <c r="CQ38" s="485"/>
      <c r="CR38" s="452"/>
      <c r="CS38" s="452"/>
      <c r="CT38" s="452"/>
      <c r="CU38" s="452"/>
      <c r="CV38" s="452"/>
      <c r="CW38" s="486"/>
      <c r="EA38" s="178"/>
      <c r="EB38" s="178"/>
      <c r="EC38" s="178"/>
      <c r="ED38" s="178"/>
      <c r="EE38" s="178"/>
      <c r="EF38" s="421"/>
      <c r="EG38" s="421"/>
      <c r="EH38" s="421"/>
      <c r="EI38" s="421"/>
      <c r="EJ38" s="421"/>
      <c r="EK38" s="465"/>
      <c r="EL38" s="465"/>
      <c r="EM38" s="465"/>
      <c r="EN38" s="465"/>
      <c r="EO38" s="465"/>
      <c r="EP38" s="465"/>
      <c r="EQ38" s="465"/>
      <c r="ER38" s="465"/>
      <c r="ES38" s="465"/>
      <c r="ET38" s="465"/>
      <c r="EU38" s="465"/>
      <c r="EV38" s="465"/>
      <c r="EW38" s="465"/>
    </row>
    <row r="39" spans="1:238" ht="15" customHeight="1" x14ac:dyDescent="0.4">
      <c r="C39" s="177"/>
      <c r="D39" s="177"/>
      <c r="E39" s="177"/>
      <c r="F39" s="177"/>
      <c r="G39" s="190"/>
      <c r="H39" s="190"/>
      <c r="I39" s="190"/>
      <c r="J39" s="190"/>
      <c r="K39" s="190"/>
      <c r="L39" s="190"/>
      <c r="M39" s="190"/>
      <c r="N39" s="190"/>
      <c r="O39" s="190"/>
      <c r="P39" s="190"/>
      <c r="S39" s="191"/>
      <c r="U39" s="90"/>
      <c r="V39" s="90"/>
      <c r="W39" s="90"/>
      <c r="X39" s="90"/>
      <c r="Y39" s="90"/>
      <c r="Z39" s="90"/>
      <c r="AA39" s="90"/>
      <c r="AB39" s="90"/>
      <c r="AC39" s="90"/>
      <c r="AD39" s="90"/>
      <c r="AE39" s="90"/>
      <c r="AF39" s="90"/>
      <c r="AG39" s="90"/>
      <c r="AH39" s="90"/>
      <c r="AI39" s="90"/>
      <c r="AJ39" s="90"/>
      <c r="AK39" s="345" t="s">
        <v>95</v>
      </c>
      <c r="AL39" s="528"/>
      <c r="AM39" s="528"/>
      <c r="AN39" s="529"/>
      <c r="AO39" s="353" t="str">
        <f>IF(AND(AA7="休止（通常の休学）",BD16=0),"異動情報の入力完了です。",IF(AND(AA7="休止（留学）",BD35=0),"異動情報の入力完了です。",DF41))</f>
        <v>エラー：未入力項目があります。必要項目を全て入力してください。</v>
      </c>
      <c r="AP39" s="353"/>
      <c r="AQ39" s="353"/>
      <c r="AR39" s="353"/>
      <c r="AS39" s="353"/>
      <c r="AT39" s="353"/>
      <c r="AU39" s="353"/>
      <c r="AV39" s="353"/>
      <c r="AW39" s="353"/>
      <c r="AX39" s="353"/>
      <c r="AY39" s="353"/>
      <c r="AZ39" s="354"/>
      <c r="BA39" s="90"/>
      <c r="BV39" s="509"/>
      <c r="BW39" s="510"/>
      <c r="BX39" s="511"/>
      <c r="BY39" s="512"/>
      <c r="BZ39" s="460"/>
      <c r="CA39" s="460"/>
      <c r="CB39" s="461"/>
      <c r="CE39" s="485"/>
      <c r="CF39" s="452"/>
      <c r="CG39" s="452"/>
      <c r="CH39" s="452"/>
      <c r="CI39" s="452"/>
      <c r="CJ39" s="452"/>
      <c r="CK39" s="486"/>
      <c r="CL39" s="485"/>
      <c r="CM39" s="452"/>
      <c r="CN39" s="486"/>
      <c r="CO39" s="485"/>
      <c r="CP39" s="486"/>
      <c r="CQ39" s="485"/>
      <c r="CR39" s="452"/>
      <c r="CS39" s="452"/>
      <c r="CT39" s="452"/>
      <c r="CU39" s="452"/>
      <c r="CV39" s="452"/>
      <c r="CW39" s="486"/>
      <c r="EA39" s="178"/>
      <c r="EB39" s="178"/>
      <c r="EC39" s="178"/>
      <c r="ED39" s="178"/>
      <c r="EE39" s="178"/>
      <c r="EF39" s="421"/>
      <c r="EG39" s="421"/>
      <c r="EH39" s="421"/>
      <c r="EI39" s="421"/>
      <c r="EJ39" s="421"/>
      <c r="EK39" s="465"/>
      <c r="EL39" s="465"/>
      <c r="EM39" s="465"/>
      <c r="EN39" s="465"/>
      <c r="EO39" s="465"/>
      <c r="EP39" s="465"/>
      <c r="EQ39" s="465"/>
      <c r="ER39" s="465"/>
      <c r="ES39" s="465"/>
      <c r="ET39" s="465"/>
      <c r="EU39" s="465"/>
      <c r="EV39" s="465"/>
      <c r="EW39" s="465"/>
    </row>
    <row r="40" spans="1:238" ht="15" customHeight="1" thickBot="1" x14ac:dyDescent="0.45">
      <c r="Q40" s="77"/>
      <c r="R40" s="77"/>
      <c r="S40" s="114"/>
      <c r="U40" s="90"/>
      <c r="V40" s="90"/>
      <c r="W40" s="90"/>
      <c r="X40" s="90"/>
      <c r="Y40" s="90"/>
      <c r="Z40" s="90"/>
      <c r="AA40" s="90"/>
      <c r="AB40" s="90"/>
      <c r="AC40" s="90"/>
      <c r="AD40" s="90"/>
      <c r="AE40" s="90"/>
      <c r="AF40" s="90"/>
      <c r="AG40" s="90"/>
      <c r="AH40" s="90"/>
      <c r="AI40" s="90"/>
      <c r="AJ40" s="90"/>
      <c r="AK40" s="347"/>
      <c r="AL40" s="530"/>
      <c r="AM40" s="530"/>
      <c r="AN40" s="531"/>
      <c r="AO40" s="356"/>
      <c r="AP40" s="356"/>
      <c r="AQ40" s="356"/>
      <c r="AR40" s="356"/>
      <c r="AS40" s="356"/>
      <c r="AT40" s="356"/>
      <c r="AU40" s="356"/>
      <c r="AV40" s="356"/>
      <c r="AW40" s="356"/>
      <c r="AX40" s="356"/>
      <c r="AY40" s="356"/>
      <c r="AZ40" s="357"/>
      <c r="BA40" s="90"/>
      <c r="BV40" s="509"/>
      <c r="BW40" s="510"/>
      <c r="BX40" s="511"/>
      <c r="BY40" s="512"/>
      <c r="BZ40" s="460"/>
      <c r="CA40" s="460"/>
      <c r="CB40" s="461"/>
      <c r="CE40" s="425"/>
      <c r="CF40" s="426"/>
      <c r="CG40" s="426"/>
      <c r="CH40" s="426"/>
      <c r="CI40" s="426"/>
      <c r="CJ40" s="426"/>
      <c r="CK40" s="427"/>
      <c r="CL40" s="425"/>
      <c r="CM40" s="426"/>
      <c r="CN40" s="427"/>
      <c r="CO40" s="425"/>
      <c r="CP40" s="427"/>
      <c r="CQ40" s="425"/>
      <c r="CR40" s="426"/>
      <c r="CS40" s="426"/>
      <c r="CT40" s="426"/>
      <c r="CU40" s="426"/>
      <c r="CV40" s="426"/>
      <c r="CW40" s="427"/>
      <c r="EA40" s="178"/>
      <c r="EB40" s="178"/>
      <c r="EC40" s="178"/>
      <c r="ED40" s="178"/>
      <c r="EE40" s="178"/>
      <c r="EF40" s="421"/>
      <c r="EG40" s="421"/>
      <c r="EH40" s="421"/>
      <c r="EI40" s="421"/>
      <c r="EJ40" s="421"/>
      <c r="EK40" s="465"/>
      <c r="EL40" s="465"/>
      <c r="EM40" s="465"/>
      <c r="EN40" s="465"/>
      <c r="EO40" s="465"/>
      <c r="EP40" s="465"/>
      <c r="EQ40" s="465"/>
      <c r="ER40" s="465"/>
      <c r="ES40" s="465"/>
      <c r="ET40" s="465"/>
      <c r="EU40" s="465"/>
      <c r="EV40" s="465"/>
      <c r="EW40" s="465"/>
    </row>
    <row r="41" spans="1:238" s="19" customFormat="1" ht="15" customHeight="1" x14ac:dyDescent="0.4">
      <c r="A41" s="136"/>
      <c r="B41" s="136"/>
      <c r="C41" s="136"/>
      <c r="D41" s="136"/>
      <c r="E41" s="136"/>
      <c r="F41" s="136"/>
      <c r="O41" s="83"/>
      <c r="P41" s="136"/>
      <c r="Q41" s="136"/>
      <c r="R41" s="136"/>
      <c r="S41" s="138"/>
      <c r="T41" s="136"/>
      <c r="U41" s="90"/>
      <c r="V41" s="90"/>
      <c r="W41" s="90"/>
      <c r="X41" s="90"/>
      <c r="Y41" s="90"/>
      <c r="Z41" s="90"/>
      <c r="AA41" s="90"/>
      <c r="AB41" s="90"/>
      <c r="AC41" s="90"/>
      <c r="AD41" s="90"/>
      <c r="AE41" s="90"/>
      <c r="AF41" s="90"/>
      <c r="AG41" s="90"/>
      <c r="AH41" s="90"/>
      <c r="AI41" s="90"/>
      <c r="AJ41" s="90"/>
      <c r="AK41" s="347"/>
      <c r="AL41" s="530"/>
      <c r="AM41" s="530"/>
      <c r="AN41" s="531"/>
      <c r="AO41" s="356"/>
      <c r="AP41" s="356"/>
      <c r="AQ41" s="356"/>
      <c r="AR41" s="356"/>
      <c r="AS41" s="356"/>
      <c r="AT41" s="356"/>
      <c r="AU41" s="356"/>
      <c r="AV41" s="356"/>
      <c r="AW41" s="356"/>
      <c r="AX41" s="356"/>
      <c r="AY41" s="356"/>
      <c r="AZ41" s="357"/>
      <c r="BA41" s="121"/>
      <c r="BB41" s="121"/>
      <c r="BC41" s="121"/>
      <c r="BD41" s="121"/>
      <c r="BE41" s="121"/>
      <c r="BF41" s="121"/>
      <c r="BG41" s="121"/>
      <c r="BH41" s="121"/>
      <c r="BI41" s="121"/>
      <c r="BJ41" s="121"/>
      <c r="BK41" s="121"/>
      <c r="BL41" s="121"/>
      <c r="BM41" s="121"/>
      <c r="BN41" s="121"/>
      <c r="BO41" s="121"/>
      <c r="BP41" s="121"/>
      <c r="BQ41" s="121"/>
      <c r="BR41" s="121"/>
      <c r="BS41" s="121"/>
      <c r="BT41" s="121"/>
      <c r="BU41" s="121"/>
      <c r="BY41" s="226"/>
      <c r="BZ41" s="226"/>
      <c r="CA41" s="233"/>
      <c r="CC41" s="225"/>
      <c r="CD41" s="225"/>
      <c r="DA41" s="420" t="e">
        <f>#REF!</f>
        <v>#REF!</v>
      </c>
      <c r="DB41" s="421"/>
      <c r="DC41" s="421"/>
      <c r="DD41" s="421"/>
      <c r="DE41" s="421"/>
      <c r="DF41" s="418" t="s">
        <v>75</v>
      </c>
      <c r="DG41" s="419"/>
      <c r="DH41" s="419"/>
      <c r="DI41" s="419"/>
      <c r="DJ41" s="419"/>
      <c r="DK41" s="419"/>
      <c r="DL41" s="419"/>
      <c r="DM41" s="419"/>
      <c r="DN41" s="419"/>
      <c r="DO41" s="419"/>
      <c r="DP41" s="419"/>
      <c r="DQ41" s="419"/>
      <c r="DR41" s="419"/>
      <c r="DS41" s="419"/>
      <c r="DT41" s="419"/>
      <c r="DU41" s="419"/>
      <c r="DV41" s="419"/>
      <c r="DW41" s="419"/>
      <c r="DX41" s="419"/>
      <c r="DY41" s="419"/>
      <c r="DZ41" s="419"/>
      <c r="EA41" s="419"/>
      <c r="EB41" s="419"/>
      <c r="EC41" s="419"/>
      <c r="ED41" s="419"/>
      <c r="EE41" s="419"/>
      <c r="EF41" s="419"/>
      <c r="EG41" s="419"/>
      <c r="EL41" s="139"/>
      <c r="EM41" s="139"/>
      <c r="EN41" s="139"/>
      <c r="EO41" s="139"/>
      <c r="EP41" s="139"/>
      <c r="EQ41" s="139"/>
    </row>
    <row r="42" spans="1:238" s="19" customFormat="1" ht="15" customHeight="1" x14ac:dyDescent="0.4">
      <c r="A42" s="136"/>
      <c r="B42" s="136"/>
      <c r="C42" s="136"/>
      <c r="D42" s="136"/>
      <c r="E42" s="136"/>
      <c r="F42" s="136"/>
      <c r="O42" s="83"/>
      <c r="P42" s="136"/>
      <c r="Q42" s="136"/>
      <c r="R42" s="136"/>
      <c r="S42" s="138"/>
      <c r="T42" s="136"/>
      <c r="U42" s="90"/>
      <c r="V42" s="90"/>
      <c r="W42" s="90"/>
      <c r="X42" s="90"/>
      <c r="Y42" s="90"/>
      <c r="Z42" s="90"/>
      <c r="AA42" s="90"/>
      <c r="AB42" s="90"/>
      <c r="AC42" s="90"/>
      <c r="AD42" s="90"/>
      <c r="AE42" s="90"/>
      <c r="AF42" s="90"/>
      <c r="AG42" s="90"/>
      <c r="AH42" s="90"/>
      <c r="AI42" s="90"/>
      <c r="AJ42" s="90"/>
      <c r="AK42" s="347"/>
      <c r="AL42" s="530"/>
      <c r="AM42" s="530"/>
      <c r="AN42" s="531"/>
      <c r="AO42" s="356"/>
      <c r="AP42" s="356"/>
      <c r="AQ42" s="356"/>
      <c r="AR42" s="356"/>
      <c r="AS42" s="356"/>
      <c r="AT42" s="356"/>
      <c r="AU42" s="356"/>
      <c r="AV42" s="356"/>
      <c r="AW42" s="356"/>
      <c r="AX42" s="356"/>
      <c r="AY42" s="356"/>
      <c r="AZ42" s="357"/>
      <c r="BA42" s="90"/>
      <c r="BB42" s="121"/>
      <c r="BC42" s="121"/>
      <c r="BD42" s="121"/>
      <c r="BE42" s="121"/>
      <c r="BF42" s="121"/>
      <c r="BG42" s="121"/>
      <c r="BH42" s="121"/>
      <c r="BI42" s="121"/>
      <c r="BJ42" s="121"/>
      <c r="BK42" s="121"/>
      <c r="BL42" s="121"/>
      <c r="BM42" s="121"/>
      <c r="BN42" s="121"/>
      <c r="BO42" s="121"/>
      <c r="BP42" s="121"/>
      <c r="BQ42" s="121"/>
      <c r="BR42" s="121"/>
      <c r="BS42" s="121"/>
      <c r="BT42" s="121"/>
      <c r="BU42" s="121"/>
      <c r="BY42" s="226"/>
      <c r="BZ42" s="226"/>
      <c r="CA42" s="233"/>
      <c r="DA42" s="421"/>
      <c r="DB42" s="421"/>
      <c r="DC42" s="421"/>
      <c r="DD42" s="421"/>
      <c r="DE42" s="421"/>
      <c r="DF42" s="419"/>
      <c r="DG42" s="419"/>
      <c r="DH42" s="419"/>
      <c r="DI42" s="419"/>
      <c r="DJ42" s="419"/>
      <c r="DK42" s="419"/>
      <c r="DL42" s="419"/>
      <c r="DM42" s="419"/>
      <c r="DN42" s="419"/>
      <c r="DO42" s="419"/>
      <c r="DP42" s="419"/>
      <c r="DQ42" s="419"/>
      <c r="DR42" s="419"/>
      <c r="DS42" s="419"/>
      <c r="DT42" s="419"/>
      <c r="DU42" s="419"/>
      <c r="DV42" s="419"/>
      <c r="DW42" s="419"/>
      <c r="DX42" s="419"/>
      <c r="DY42" s="419"/>
      <c r="DZ42" s="419"/>
      <c r="EA42" s="419"/>
      <c r="EB42" s="419"/>
      <c r="EC42" s="419"/>
      <c r="ED42" s="419"/>
      <c r="EE42" s="419"/>
      <c r="EF42" s="419"/>
      <c r="EG42" s="419"/>
      <c r="EL42" s="139"/>
      <c r="EM42" s="139"/>
      <c r="EN42" s="139"/>
      <c r="EO42" s="139"/>
      <c r="EP42" s="139"/>
      <c r="EQ42" s="139"/>
    </row>
    <row r="43" spans="1:238" s="19" customFormat="1" ht="15" customHeight="1" thickBot="1" x14ac:dyDescent="0.45">
      <c r="A43" s="136"/>
      <c r="B43" s="136"/>
      <c r="C43" s="136"/>
      <c r="D43" s="136"/>
      <c r="E43" s="136"/>
      <c r="F43" s="136"/>
      <c r="O43" s="83"/>
      <c r="P43" s="136"/>
      <c r="Q43" s="136"/>
      <c r="R43" s="136"/>
      <c r="S43" s="138"/>
      <c r="T43" s="136"/>
      <c r="U43" s="20"/>
      <c r="V43" s="254"/>
      <c r="W43" s="20"/>
      <c r="X43" s="20"/>
      <c r="Y43" s="20"/>
      <c r="Z43" s="20"/>
      <c r="AA43" s="20"/>
      <c r="AB43" s="20"/>
      <c r="AC43" s="20"/>
      <c r="AD43" s="90"/>
      <c r="AE43" s="90"/>
      <c r="AF43" s="90"/>
      <c r="AG43" s="90"/>
      <c r="AH43" s="90"/>
      <c r="AI43" s="90"/>
      <c r="AJ43" s="90"/>
      <c r="AK43" s="532"/>
      <c r="AL43" s="533"/>
      <c r="AM43" s="533"/>
      <c r="AN43" s="534"/>
      <c r="AO43" s="359"/>
      <c r="AP43" s="359"/>
      <c r="AQ43" s="359"/>
      <c r="AR43" s="359"/>
      <c r="AS43" s="359"/>
      <c r="AT43" s="359"/>
      <c r="AU43" s="359"/>
      <c r="AV43" s="359"/>
      <c r="AW43" s="359"/>
      <c r="AX43" s="359"/>
      <c r="AY43" s="359"/>
      <c r="AZ43" s="360"/>
      <c r="BA43" s="610"/>
      <c r="BB43" s="121"/>
      <c r="BC43" s="121"/>
      <c r="BD43" s="121"/>
      <c r="BE43" s="121"/>
      <c r="BF43" s="121"/>
      <c r="BG43" s="121"/>
      <c r="BH43" s="121"/>
      <c r="BI43" s="121"/>
      <c r="BJ43" s="121"/>
      <c r="BK43" s="121"/>
      <c r="BL43" s="121"/>
      <c r="BM43" s="121"/>
      <c r="BN43" s="121"/>
      <c r="BO43" s="121"/>
      <c r="BP43" s="121"/>
      <c r="BQ43" s="121"/>
      <c r="BR43" s="121"/>
      <c r="BS43" s="121"/>
      <c r="BT43" s="121"/>
      <c r="BU43" s="121"/>
      <c r="DA43" s="421"/>
      <c r="DB43" s="421"/>
      <c r="DC43" s="421"/>
      <c r="DD43" s="421"/>
      <c r="DE43" s="421"/>
      <c r="DF43" s="419"/>
      <c r="DG43" s="419"/>
      <c r="DH43" s="419"/>
      <c r="DI43" s="419"/>
      <c r="DJ43" s="419"/>
      <c r="DK43" s="419"/>
      <c r="DL43" s="419"/>
      <c r="DM43" s="419"/>
      <c r="DN43" s="419"/>
      <c r="DO43" s="419"/>
      <c r="DP43" s="419"/>
      <c r="DQ43" s="419"/>
      <c r="DR43" s="419"/>
      <c r="DS43" s="419"/>
      <c r="DT43" s="419"/>
      <c r="DU43" s="419"/>
      <c r="DV43" s="419"/>
      <c r="DW43" s="419"/>
      <c r="DX43" s="419"/>
      <c r="DY43" s="419"/>
      <c r="DZ43" s="419"/>
      <c r="EA43" s="419"/>
      <c r="EB43" s="419"/>
      <c r="EC43" s="419"/>
      <c r="ED43" s="419"/>
      <c r="EE43" s="419"/>
      <c r="EF43" s="419"/>
      <c r="EG43" s="419"/>
      <c r="EL43" s="139"/>
      <c r="EM43" s="139"/>
      <c r="EN43" s="139"/>
      <c r="EO43" s="139"/>
      <c r="EP43" s="139"/>
      <c r="EQ43" s="139"/>
    </row>
    <row r="44" spans="1:238" s="19" customFormat="1" ht="15" customHeight="1" x14ac:dyDescent="0.4">
      <c r="A44" s="136"/>
      <c r="B44" s="136"/>
      <c r="C44" s="136"/>
      <c r="D44" s="136"/>
      <c r="E44" s="136"/>
      <c r="F44" s="136"/>
      <c r="O44" s="83"/>
      <c r="P44" s="136"/>
      <c r="Q44" s="136"/>
      <c r="R44" s="136"/>
      <c r="S44" s="138"/>
      <c r="T44" s="136"/>
      <c r="U44" s="113"/>
      <c r="V44" s="113"/>
      <c r="W44" s="73"/>
      <c r="X44" s="73"/>
      <c r="Y44" s="73"/>
      <c r="Z44" s="73"/>
      <c r="AA44" s="73"/>
      <c r="AB44" s="73"/>
      <c r="AC44" s="73"/>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610"/>
      <c r="BB44" s="121"/>
      <c r="BC44" s="121"/>
      <c r="BD44" s="121"/>
      <c r="BE44" s="121"/>
      <c r="BF44" s="121"/>
      <c r="BG44" s="121"/>
      <c r="BH44" s="121"/>
      <c r="BI44" s="121"/>
      <c r="BJ44" s="121"/>
      <c r="BK44" s="121"/>
      <c r="BL44" s="121"/>
      <c r="BM44" s="121"/>
      <c r="BN44" s="121"/>
      <c r="BO44" s="121"/>
      <c r="BP44" s="121"/>
      <c r="BQ44" s="121"/>
      <c r="BR44" s="121"/>
      <c r="BS44" s="121"/>
      <c r="BT44" s="121"/>
      <c r="BU44" s="121"/>
      <c r="EB44" s="139"/>
      <c r="EC44" s="139"/>
      <c r="ED44" s="139"/>
      <c r="EE44" s="139"/>
      <c r="EF44" s="139"/>
      <c r="EG44" s="121"/>
      <c r="EL44" s="139"/>
      <c r="EM44" s="139"/>
      <c r="EN44" s="139"/>
      <c r="EO44" s="139"/>
      <c r="EP44" s="139"/>
      <c r="EQ44" s="139"/>
    </row>
    <row r="45" spans="1:238" s="19" customFormat="1" ht="15" customHeight="1" x14ac:dyDescent="0.4">
      <c r="A45" s="136"/>
      <c r="B45" s="136"/>
      <c r="C45" s="136"/>
      <c r="D45" s="136"/>
      <c r="E45" s="136"/>
      <c r="F45" s="136"/>
      <c r="O45" s="83"/>
      <c r="P45" s="136"/>
      <c r="Q45" s="136"/>
      <c r="R45" s="136"/>
      <c r="S45" s="138"/>
      <c r="T45" s="136"/>
      <c r="U45" s="516" t="s">
        <v>156</v>
      </c>
      <c r="V45" s="517"/>
      <c r="W45" s="517"/>
      <c r="X45" s="517"/>
      <c r="Y45" s="517"/>
      <c r="Z45" s="517"/>
      <c r="AA45" s="517"/>
      <c r="AB45" s="517"/>
      <c r="AC45" s="517"/>
      <c r="AD45" s="517"/>
      <c r="AE45" s="517"/>
      <c r="AF45" s="517"/>
      <c r="AG45" s="517"/>
      <c r="AH45" s="517"/>
      <c r="AI45" s="517"/>
      <c r="AJ45" s="517"/>
      <c r="AK45" s="517"/>
      <c r="AL45" s="517"/>
      <c r="AM45" s="517"/>
      <c r="AN45" s="517"/>
      <c r="AO45" s="517"/>
      <c r="AP45" s="517"/>
      <c r="AQ45" s="517"/>
      <c r="AR45" s="517"/>
      <c r="AS45" s="517"/>
      <c r="AT45" s="517"/>
      <c r="AU45" s="517"/>
      <c r="AV45" s="517"/>
      <c r="AW45" s="517"/>
      <c r="AX45" s="517"/>
      <c r="AY45" s="517"/>
      <c r="AZ45" s="517"/>
      <c r="BA45" s="90"/>
      <c r="BB45" s="121"/>
      <c r="BC45" s="121"/>
      <c r="BD45" s="121"/>
      <c r="BE45" s="121"/>
      <c r="BF45" s="121"/>
      <c r="BG45" s="121"/>
      <c r="BH45" s="121"/>
      <c r="BI45" s="121"/>
      <c r="BJ45" s="121"/>
      <c r="BK45" s="121"/>
      <c r="BL45" s="121"/>
      <c r="BM45" s="121"/>
      <c r="BN45" s="121"/>
      <c r="BO45" s="121"/>
      <c r="BP45" s="121"/>
      <c r="BQ45" s="121"/>
      <c r="BR45" s="121"/>
      <c r="BS45" s="121"/>
      <c r="BT45" s="121"/>
      <c r="BU45" s="121"/>
      <c r="EB45" s="139"/>
      <c r="EC45" s="139"/>
      <c r="ED45" s="139"/>
      <c r="EE45" s="139"/>
      <c r="EF45" s="139"/>
      <c r="EG45" s="121"/>
      <c r="EL45" s="139"/>
      <c r="EM45" s="139"/>
      <c r="EN45" s="139"/>
      <c r="EO45" s="139"/>
      <c r="EP45" s="139"/>
      <c r="EQ45" s="139"/>
    </row>
    <row r="46" spans="1:238" ht="15" customHeight="1" x14ac:dyDescent="0.4">
      <c r="S46" s="114"/>
      <c r="U46" s="516"/>
      <c r="V46" s="517"/>
      <c r="W46" s="517"/>
      <c r="X46" s="517"/>
      <c r="Y46" s="517"/>
      <c r="Z46" s="517"/>
      <c r="AA46" s="517"/>
      <c r="AB46" s="517"/>
      <c r="AC46" s="517"/>
      <c r="AD46" s="517"/>
      <c r="AE46" s="517"/>
      <c r="AF46" s="517"/>
      <c r="AG46" s="517"/>
      <c r="AH46" s="517"/>
      <c r="AI46" s="517"/>
      <c r="AJ46" s="517"/>
      <c r="AK46" s="517"/>
      <c r="AL46" s="517"/>
      <c r="AM46" s="517"/>
      <c r="AN46" s="517"/>
      <c r="AO46" s="517"/>
      <c r="AP46" s="517"/>
      <c r="AQ46" s="517"/>
      <c r="AR46" s="517"/>
      <c r="AS46" s="517"/>
      <c r="AT46" s="517"/>
      <c r="AU46" s="517"/>
      <c r="AV46" s="517"/>
      <c r="AW46" s="517"/>
      <c r="AX46" s="517"/>
      <c r="AY46" s="517"/>
      <c r="AZ46" s="517"/>
      <c r="BA46" s="90"/>
      <c r="BV46" s="73"/>
      <c r="BW46" s="73"/>
      <c r="BX46" s="73"/>
      <c r="BY46" s="19"/>
      <c r="BZ46" s="73"/>
      <c r="CA46" s="73"/>
      <c r="CB46" s="73"/>
      <c r="CC46" s="73"/>
      <c r="CD46" s="73"/>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c r="DV46" s="73"/>
      <c r="DW46" s="73"/>
      <c r="DX46" s="73"/>
      <c r="DY46" s="73"/>
      <c r="DZ46" s="73"/>
      <c r="EA46" s="73"/>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row>
    <row r="47" spans="1:238" ht="13.5" customHeight="1" x14ac:dyDescent="0.4">
      <c r="S47" s="114"/>
      <c r="U47" s="516"/>
      <c r="V47" s="517"/>
      <c r="W47" s="517"/>
      <c r="X47" s="517"/>
      <c r="Y47" s="517"/>
      <c r="Z47" s="517"/>
      <c r="AA47" s="517"/>
      <c r="AB47" s="517"/>
      <c r="AC47" s="517"/>
      <c r="AD47" s="517"/>
      <c r="AE47" s="517"/>
      <c r="AF47" s="517"/>
      <c r="AG47" s="517"/>
      <c r="AH47" s="517"/>
      <c r="AI47" s="517"/>
      <c r="AJ47" s="517"/>
      <c r="AK47" s="517"/>
      <c r="AL47" s="517"/>
      <c r="AM47" s="517"/>
      <c r="AN47" s="517"/>
      <c r="AO47" s="517"/>
      <c r="AP47" s="517"/>
      <c r="AQ47" s="517"/>
      <c r="AR47" s="517"/>
      <c r="AS47" s="517"/>
      <c r="AT47" s="517"/>
      <c r="AU47" s="517"/>
      <c r="AV47" s="517"/>
      <c r="AW47" s="517"/>
      <c r="AX47" s="517"/>
      <c r="AY47" s="517"/>
      <c r="AZ47" s="517"/>
      <c r="BA47" s="90"/>
      <c r="BW47" s="73"/>
      <c r="BX47" s="73"/>
      <c r="BY47" s="73"/>
      <c r="BZ47" s="224"/>
      <c r="CA47" s="224"/>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row>
    <row r="48" spans="1:238" ht="13.5" customHeight="1" x14ac:dyDescent="0.4">
      <c r="S48" s="114"/>
      <c r="U48" s="517"/>
      <c r="V48" s="517"/>
      <c r="W48" s="517"/>
      <c r="X48" s="517"/>
      <c r="Y48" s="517"/>
      <c r="Z48" s="517"/>
      <c r="AA48" s="517"/>
      <c r="AB48" s="517"/>
      <c r="AC48" s="517"/>
      <c r="AD48" s="517"/>
      <c r="AE48" s="517"/>
      <c r="AF48" s="517"/>
      <c r="AG48" s="517"/>
      <c r="AH48" s="517"/>
      <c r="AI48" s="517"/>
      <c r="AJ48" s="517"/>
      <c r="AK48" s="517"/>
      <c r="AL48" s="517"/>
      <c r="AM48" s="517"/>
      <c r="AN48" s="517"/>
      <c r="AO48" s="517"/>
      <c r="AP48" s="517"/>
      <c r="AQ48" s="517"/>
      <c r="AR48" s="517"/>
      <c r="AS48" s="517"/>
      <c r="AT48" s="517"/>
      <c r="AU48" s="517"/>
      <c r="AV48" s="517"/>
      <c r="AW48" s="517"/>
      <c r="AX48" s="517"/>
      <c r="AY48" s="517"/>
      <c r="AZ48" s="517"/>
      <c r="BA48" s="90"/>
      <c r="BY48" s="231"/>
      <c r="BZ48" s="224"/>
      <c r="CA48" s="224"/>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row>
    <row r="49" spans="1:170" ht="13.5" customHeight="1" thickBot="1" x14ac:dyDescent="0.45">
      <c r="S49" s="11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4"/>
      <c r="AT49" s="257"/>
      <c r="AU49" s="194"/>
      <c r="AV49" s="194"/>
      <c r="AW49" s="194"/>
      <c r="AX49" s="257"/>
      <c r="AY49" s="194"/>
      <c r="AZ49" s="194"/>
      <c r="BA49" s="121"/>
      <c r="BY49" s="113"/>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row>
    <row r="50" spans="1:170" ht="13.5" customHeight="1" x14ac:dyDescent="0.4">
      <c r="S50" s="114"/>
      <c r="U50" s="518"/>
      <c r="V50" s="519"/>
      <c r="W50" s="519"/>
      <c r="X50" s="519"/>
      <c r="Y50" s="519"/>
      <c r="Z50" s="519"/>
      <c r="AA50" s="519"/>
      <c r="AB50" s="519"/>
      <c r="AC50" s="519"/>
      <c r="AD50" s="519"/>
      <c r="AE50" s="519"/>
      <c r="AF50" s="519"/>
      <c r="AG50" s="519"/>
      <c r="AH50" s="519"/>
      <c r="AI50" s="519"/>
      <c r="AJ50" s="519"/>
      <c r="AK50" s="519"/>
      <c r="AL50" s="519"/>
      <c r="AM50" s="519"/>
      <c r="AN50" s="519"/>
      <c r="AO50" s="519"/>
      <c r="AP50" s="519"/>
      <c r="AQ50" s="519"/>
      <c r="AR50" s="519"/>
      <c r="AS50" s="519"/>
      <c r="AT50" s="519"/>
      <c r="AU50" s="519"/>
      <c r="AV50" s="519"/>
      <c r="AW50" s="519"/>
      <c r="AX50" s="519"/>
      <c r="AY50" s="519"/>
      <c r="AZ50" s="520"/>
      <c r="BA50" s="90"/>
      <c r="BY50" s="231"/>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row>
    <row r="51" spans="1:170" ht="13.5" customHeight="1" x14ac:dyDescent="0.4">
      <c r="S51" s="114"/>
      <c r="U51" s="521"/>
      <c r="V51" s="522"/>
      <c r="W51" s="522"/>
      <c r="X51" s="522"/>
      <c r="Y51" s="522"/>
      <c r="Z51" s="522"/>
      <c r="AA51" s="522"/>
      <c r="AB51" s="522"/>
      <c r="AC51" s="522"/>
      <c r="AD51" s="522"/>
      <c r="AE51" s="522"/>
      <c r="AF51" s="522"/>
      <c r="AG51" s="522"/>
      <c r="AH51" s="522"/>
      <c r="AI51" s="522"/>
      <c r="AJ51" s="522"/>
      <c r="AK51" s="522"/>
      <c r="AL51" s="522"/>
      <c r="AM51" s="522"/>
      <c r="AN51" s="522"/>
      <c r="AO51" s="522"/>
      <c r="AP51" s="522"/>
      <c r="AQ51" s="522"/>
      <c r="AR51" s="522"/>
      <c r="AS51" s="522"/>
      <c r="AT51" s="522"/>
      <c r="AU51" s="522"/>
      <c r="AV51" s="522"/>
      <c r="AW51" s="522"/>
      <c r="AX51" s="522"/>
      <c r="AY51" s="522"/>
      <c r="AZ51" s="523"/>
      <c r="BA51" s="90"/>
      <c r="BY51" s="231"/>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row>
    <row r="52" spans="1:170" ht="13.5" customHeight="1" x14ac:dyDescent="0.4">
      <c r="S52" s="114"/>
      <c r="U52" s="524"/>
      <c r="V52" s="522"/>
      <c r="W52" s="522"/>
      <c r="X52" s="522"/>
      <c r="Y52" s="522"/>
      <c r="Z52" s="522"/>
      <c r="AA52" s="522"/>
      <c r="AB52" s="522"/>
      <c r="AC52" s="522"/>
      <c r="AD52" s="522"/>
      <c r="AE52" s="522"/>
      <c r="AF52" s="522"/>
      <c r="AG52" s="522"/>
      <c r="AH52" s="522"/>
      <c r="AI52" s="522"/>
      <c r="AJ52" s="522"/>
      <c r="AK52" s="522"/>
      <c r="AL52" s="522"/>
      <c r="AM52" s="522"/>
      <c r="AN52" s="522"/>
      <c r="AO52" s="522"/>
      <c r="AP52" s="522"/>
      <c r="AQ52" s="522"/>
      <c r="AR52" s="522"/>
      <c r="AS52" s="522"/>
      <c r="AT52" s="522"/>
      <c r="AU52" s="522"/>
      <c r="AV52" s="522"/>
      <c r="AW52" s="522"/>
      <c r="AX52" s="522"/>
      <c r="AY52" s="522"/>
      <c r="AZ52" s="523"/>
      <c r="BA52" s="90"/>
      <c r="EH52" s="73" t="str">
        <f>IF(AND('②異動情報・学校情報・機構に送付が必要な場合（学校入力用）'!AA66="",'②異動情報・学校情報・機構に送付が必要な場合（学校入力用）'!AA68=""),"",'②異動情報・学校情報・機構に送付が必要な場合（学校入力用）'!AA66)&amp;CHAR(10)&amp;IF(OR('②異動情報・学校情報・機構に送付が必要な場合（学校入力用）'!AA66="",'②異動情報・学校情報・機構に送付が必要な場合（学校入力用）'!AA68=""),"","(")&amp;'②異動情報・学校情報・機構に送付が必要な場合（学校入力用）'!AA68&amp;IF(OR('②異動情報・学校情報・機構に送付が必要な場合（学校入力用）'!AA66="",'②異動情報・学校情報・機構に送付が必要な場合（学校入力用）'!AA68=""),"",")")</f>
        <v xml:space="preserve">
</v>
      </c>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row>
    <row r="53" spans="1:170" ht="13.5" customHeight="1" thickBot="1" x14ac:dyDescent="0.45">
      <c r="S53" s="114"/>
      <c r="U53" s="525"/>
      <c r="V53" s="526"/>
      <c r="W53" s="526"/>
      <c r="X53" s="526"/>
      <c r="Y53" s="526"/>
      <c r="Z53" s="526"/>
      <c r="AA53" s="526"/>
      <c r="AB53" s="526"/>
      <c r="AC53" s="526"/>
      <c r="AD53" s="526"/>
      <c r="AE53" s="526"/>
      <c r="AF53" s="526"/>
      <c r="AG53" s="526"/>
      <c r="AH53" s="526"/>
      <c r="AI53" s="526"/>
      <c r="AJ53" s="526"/>
      <c r="AK53" s="526"/>
      <c r="AL53" s="526"/>
      <c r="AM53" s="526"/>
      <c r="AN53" s="526"/>
      <c r="AO53" s="526"/>
      <c r="AP53" s="526"/>
      <c r="AQ53" s="526"/>
      <c r="AR53" s="526"/>
      <c r="AS53" s="526"/>
      <c r="AT53" s="526"/>
      <c r="AU53" s="526"/>
      <c r="AV53" s="526"/>
      <c r="AW53" s="526"/>
      <c r="AX53" s="526"/>
      <c r="AY53" s="526"/>
      <c r="AZ53" s="527"/>
      <c r="BA53" s="90"/>
      <c r="BY53" s="113"/>
      <c r="BZ53" s="221"/>
      <c r="CA53" s="221"/>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row>
    <row r="54" spans="1:170" ht="13.5" customHeight="1" x14ac:dyDescent="0.4">
      <c r="S54" s="114"/>
      <c r="T54" s="136"/>
      <c r="BA54" s="90"/>
      <c r="BY54" s="232"/>
      <c r="BZ54" s="221"/>
      <c r="CA54" s="221"/>
      <c r="CL54" s="139"/>
      <c r="CM54" s="139"/>
      <c r="CN54" s="139"/>
      <c r="CO54" s="139"/>
      <c r="CP54" s="139"/>
      <c r="CQ54" s="139"/>
      <c r="CR54" s="139"/>
      <c r="CS54" s="139"/>
      <c r="CT54" s="139"/>
      <c r="CU54" s="139"/>
      <c r="CV54" s="139"/>
      <c r="CW54" s="139"/>
      <c r="CX54" s="139"/>
      <c r="CY54" s="139"/>
      <c r="CZ54" s="139"/>
      <c r="DA54" s="139"/>
      <c r="DB54" s="139"/>
      <c r="DC54" s="139"/>
      <c r="DD54" s="139"/>
      <c r="DE54" s="139"/>
      <c r="DF54" s="139"/>
      <c r="DG54" s="139"/>
      <c r="DH54" s="139"/>
      <c r="DI54" s="139"/>
      <c r="DJ54" s="139"/>
      <c r="DK54" s="139"/>
      <c r="DL54" s="139"/>
      <c r="DM54" s="139"/>
      <c r="DN54" s="139"/>
      <c r="DO54" s="139"/>
      <c r="DP54" s="139"/>
      <c r="DQ54" s="139"/>
      <c r="DR54" s="139"/>
      <c r="DS54" s="139"/>
      <c r="DT54" s="139"/>
      <c r="DU54" s="139"/>
      <c r="DV54" s="139"/>
      <c r="DW54" s="139"/>
      <c r="DX54" s="139"/>
      <c r="DY54" s="139"/>
      <c r="EC54" s="77" t="s">
        <v>77</v>
      </c>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row>
    <row r="55" spans="1:170" ht="13.5" customHeight="1" x14ac:dyDescent="0.4">
      <c r="S55" s="114"/>
      <c r="U55" s="516" t="s">
        <v>98</v>
      </c>
      <c r="V55" s="516"/>
      <c r="W55" s="516"/>
      <c r="X55" s="516"/>
      <c r="Y55" s="516"/>
      <c r="Z55" s="516"/>
      <c r="AA55" s="516"/>
      <c r="AB55" s="516"/>
      <c r="AC55" s="516"/>
      <c r="AD55" s="516"/>
      <c r="AE55" s="516"/>
      <c r="AF55" s="516"/>
      <c r="AG55" s="516"/>
      <c r="AH55" s="516"/>
      <c r="AI55" s="516"/>
      <c r="AJ55" s="516"/>
      <c r="AK55" s="516"/>
      <c r="AL55" s="516"/>
      <c r="AM55" s="516"/>
      <c r="AN55" s="516"/>
      <c r="AO55" s="516"/>
      <c r="AP55" s="516"/>
      <c r="AQ55" s="516"/>
      <c r="AR55" s="516"/>
      <c r="AS55" s="516"/>
      <c r="AT55" s="516"/>
      <c r="AU55" s="516"/>
      <c r="AV55" s="516"/>
      <c r="AW55" s="516"/>
      <c r="AX55" s="516"/>
      <c r="AY55" s="516"/>
      <c r="AZ55" s="516"/>
      <c r="BA55" s="90"/>
      <c r="BY55" s="232"/>
      <c r="BZ55" s="221"/>
      <c r="CA55" s="221"/>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row>
    <row r="56" spans="1:170" s="19" customFormat="1" ht="13.5" customHeight="1" x14ac:dyDescent="0.4">
      <c r="A56" s="136"/>
      <c r="B56" s="136"/>
      <c r="C56" s="136"/>
      <c r="D56" s="136"/>
      <c r="E56" s="136"/>
      <c r="F56" s="136"/>
      <c r="O56" s="83"/>
      <c r="P56" s="136"/>
      <c r="Q56" s="136"/>
      <c r="R56" s="136"/>
      <c r="S56" s="138"/>
      <c r="T56" s="113"/>
      <c r="U56" s="516"/>
      <c r="V56" s="516"/>
      <c r="W56" s="516"/>
      <c r="X56" s="516"/>
      <c r="Y56" s="516"/>
      <c r="Z56" s="516"/>
      <c r="AA56" s="516"/>
      <c r="AB56" s="516"/>
      <c r="AC56" s="516"/>
      <c r="AD56" s="516"/>
      <c r="AE56" s="516"/>
      <c r="AF56" s="516"/>
      <c r="AG56" s="516"/>
      <c r="AH56" s="516"/>
      <c r="AI56" s="516"/>
      <c r="AJ56" s="516"/>
      <c r="AK56" s="516"/>
      <c r="AL56" s="516"/>
      <c r="AM56" s="516"/>
      <c r="AN56" s="516"/>
      <c r="AO56" s="516"/>
      <c r="AP56" s="516"/>
      <c r="AQ56" s="516"/>
      <c r="AR56" s="516"/>
      <c r="AS56" s="516"/>
      <c r="AT56" s="516"/>
      <c r="AU56" s="516"/>
      <c r="AV56" s="516"/>
      <c r="AW56" s="516"/>
      <c r="AX56" s="516"/>
      <c r="AY56" s="516"/>
      <c r="AZ56" s="516"/>
      <c r="BA56" s="90"/>
      <c r="BY56" s="232"/>
      <c r="BZ56" s="221"/>
      <c r="CA56" s="221"/>
      <c r="CB56" s="77"/>
      <c r="CC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139"/>
      <c r="EA56" s="139"/>
      <c r="EB56" s="139"/>
      <c r="EC56" s="139"/>
      <c r="ED56" s="139"/>
      <c r="EE56" s="139"/>
      <c r="EF56" s="139"/>
      <c r="EG56" s="139"/>
    </row>
    <row r="57" spans="1:170" ht="13.5" customHeight="1" x14ac:dyDescent="0.4">
      <c r="S57" s="114"/>
      <c r="U57" s="516"/>
      <c r="V57" s="516"/>
      <c r="W57" s="516"/>
      <c r="X57" s="516"/>
      <c r="Y57" s="516"/>
      <c r="Z57" s="516"/>
      <c r="AA57" s="516"/>
      <c r="AB57" s="516"/>
      <c r="AC57" s="516"/>
      <c r="AD57" s="516"/>
      <c r="AE57" s="516"/>
      <c r="AF57" s="516"/>
      <c r="AG57" s="516"/>
      <c r="AH57" s="516"/>
      <c r="AI57" s="516"/>
      <c r="AJ57" s="516"/>
      <c r="AK57" s="516"/>
      <c r="AL57" s="516"/>
      <c r="AM57" s="516"/>
      <c r="AN57" s="516"/>
      <c r="AO57" s="516"/>
      <c r="AP57" s="516"/>
      <c r="AQ57" s="516"/>
      <c r="AR57" s="516"/>
      <c r="AS57" s="516"/>
      <c r="AT57" s="516"/>
      <c r="AU57" s="516"/>
      <c r="AV57" s="516"/>
      <c r="AW57" s="516"/>
      <c r="AX57" s="516"/>
      <c r="AY57" s="516"/>
      <c r="AZ57" s="516"/>
      <c r="BA57" s="90"/>
      <c r="BY57" s="232"/>
      <c r="BZ57" s="221"/>
      <c r="CA57" s="221"/>
    </row>
    <row r="58" spans="1:170" ht="15" customHeight="1" x14ac:dyDescent="0.4">
      <c r="S58" s="114"/>
      <c r="U58" s="516"/>
      <c r="V58" s="516"/>
      <c r="W58" s="516"/>
      <c r="X58" s="516"/>
      <c r="Y58" s="516"/>
      <c r="Z58" s="516"/>
      <c r="AA58" s="516"/>
      <c r="AB58" s="516"/>
      <c r="AC58" s="516"/>
      <c r="AD58" s="516"/>
      <c r="AE58" s="516"/>
      <c r="AF58" s="516"/>
      <c r="AG58" s="516"/>
      <c r="AH58" s="516"/>
      <c r="AI58" s="516"/>
      <c r="AJ58" s="516"/>
      <c r="AK58" s="516"/>
      <c r="AL58" s="516"/>
      <c r="AM58" s="516"/>
      <c r="AN58" s="516"/>
      <c r="AO58" s="516"/>
      <c r="AP58" s="516"/>
      <c r="AQ58" s="516"/>
      <c r="AR58" s="516"/>
      <c r="AS58" s="516"/>
      <c r="AT58" s="516"/>
      <c r="AU58" s="516"/>
      <c r="AV58" s="516"/>
      <c r="AW58" s="516"/>
      <c r="AX58" s="516"/>
      <c r="AY58" s="516"/>
      <c r="AZ58" s="516"/>
      <c r="BA58" s="90"/>
      <c r="BY58" s="232"/>
      <c r="BZ58" s="221"/>
      <c r="CA58" s="221"/>
    </row>
    <row r="59" spans="1:170" ht="15" customHeight="1" thickBot="1" x14ac:dyDescent="0.45">
      <c r="S59" s="11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4"/>
      <c r="AQ59" s="194"/>
      <c r="AR59" s="194"/>
      <c r="AS59" s="194"/>
      <c r="AT59" s="257"/>
      <c r="AU59" s="194"/>
      <c r="AV59" s="194"/>
      <c r="AW59" s="194"/>
      <c r="AX59" s="257"/>
      <c r="AY59" s="194"/>
      <c r="AZ59" s="194"/>
      <c r="BA59" s="90"/>
      <c r="BY59" s="232"/>
      <c r="BZ59" s="221"/>
      <c r="CA59" s="221"/>
    </row>
    <row r="60" spans="1:170" s="77" customFormat="1" ht="13.5" customHeight="1" x14ac:dyDescent="0.4">
      <c r="A60" s="113"/>
      <c r="B60" s="113"/>
      <c r="C60" s="73"/>
      <c r="D60" s="73"/>
      <c r="E60" s="73"/>
      <c r="F60" s="73"/>
      <c r="G60" s="73"/>
      <c r="H60" s="73"/>
      <c r="I60" s="73"/>
      <c r="J60" s="73"/>
      <c r="K60" s="73"/>
      <c r="L60" s="73"/>
      <c r="M60" s="73"/>
      <c r="N60" s="73"/>
      <c r="O60" s="73"/>
      <c r="P60" s="73"/>
      <c r="Q60" s="73"/>
      <c r="R60" s="113"/>
      <c r="S60" s="114"/>
      <c r="T60" s="113"/>
      <c r="U60" s="337" t="s">
        <v>157</v>
      </c>
      <c r="V60" s="364"/>
      <c r="W60" s="364"/>
      <c r="X60" s="364"/>
      <c r="Y60" s="364"/>
      <c r="Z60" s="73"/>
      <c r="AA60" s="310"/>
      <c r="AB60" s="311"/>
      <c r="AC60" s="311"/>
      <c r="AD60" s="311"/>
      <c r="AE60" s="311"/>
      <c r="AF60" s="311"/>
      <c r="AG60" s="311"/>
      <c r="AH60" s="311"/>
      <c r="AI60" s="312"/>
      <c r="AJ60" s="322">
        <f>IF(AA60="",1,0)</f>
        <v>1</v>
      </c>
      <c r="AL60" s="90"/>
      <c r="AM60" s="147"/>
      <c r="AN60" s="147"/>
      <c r="AO60" s="147"/>
      <c r="AP60" s="90"/>
      <c r="AQ60" s="133"/>
      <c r="AR60" s="133"/>
      <c r="AS60" s="133"/>
      <c r="AT60" s="133"/>
      <c r="AU60" s="133"/>
      <c r="AV60" s="133"/>
      <c r="AW60" s="133"/>
      <c r="AX60" s="133"/>
      <c r="AY60" s="133"/>
      <c r="AZ60" s="133"/>
      <c r="BA60" s="90"/>
      <c r="BD60" s="369">
        <f>YEAR(AA60)</f>
        <v>1900</v>
      </c>
      <c r="BE60" s="370"/>
      <c r="BF60" s="369">
        <f>MONTH(AA60)</f>
        <v>1</v>
      </c>
      <c r="BG60" s="370"/>
      <c r="BH60" s="369">
        <f>DAY(AA60)</f>
        <v>0</v>
      </c>
      <c r="BI60" s="370"/>
      <c r="BY60" s="232"/>
      <c r="BZ60" s="221"/>
      <c r="CA60" s="221"/>
    </row>
    <row r="61" spans="1:170" s="77" customFormat="1" ht="13.5" customHeight="1" thickBot="1" x14ac:dyDescent="0.45">
      <c r="A61" s="113"/>
      <c r="B61" s="113"/>
      <c r="C61" s="73"/>
      <c r="D61" s="73"/>
      <c r="E61" s="73"/>
      <c r="F61" s="73"/>
      <c r="G61" s="73"/>
      <c r="H61" s="73"/>
      <c r="I61" s="73"/>
      <c r="J61" s="73"/>
      <c r="K61" s="73"/>
      <c r="L61" s="73"/>
      <c r="M61" s="73"/>
      <c r="N61" s="73"/>
      <c r="O61" s="73"/>
      <c r="P61" s="73"/>
      <c r="Q61" s="73"/>
      <c r="R61" s="113"/>
      <c r="S61" s="114"/>
      <c r="T61" s="113"/>
      <c r="U61" s="364"/>
      <c r="V61" s="364"/>
      <c r="W61" s="364"/>
      <c r="X61" s="364"/>
      <c r="Y61" s="364"/>
      <c r="Z61" s="73"/>
      <c r="AA61" s="313"/>
      <c r="AB61" s="314"/>
      <c r="AC61" s="314"/>
      <c r="AD61" s="314"/>
      <c r="AE61" s="314"/>
      <c r="AF61" s="314"/>
      <c r="AG61" s="314"/>
      <c r="AH61" s="314"/>
      <c r="AI61" s="315"/>
      <c r="AJ61" s="322"/>
      <c r="AL61" s="147"/>
      <c r="AM61" s="147"/>
      <c r="AN61" s="147"/>
      <c r="AO61" s="147"/>
      <c r="AP61" s="133"/>
      <c r="AQ61" s="133"/>
      <c r="AR61" s="133"/>
      <c r="AS61" s="133"/>
      <c r="AT61" s="133"/>
      <c r="AU61" s="133"/>
      <c r="AV61" s="133"/>
      <c r="AW61" s="133"/>
      <c r="AX61" s="133"/>
      <c r="AY61" s="133"/>
      <c r="AZ61" s="133"/>
      <c r="BA61" s="90"/>
      <c r="BD61" s="373"/>
      <c r="BE61" s="374"/>
      <c r="BF61" s="373"/>
      <c r="BG61" s="374"/>
      <c r="BH61" s="373"/>
      <c r="BI61" s="374"/>
      <c r="BY61" s="232"/>
      <c r="BZ61" s="221"/>
      <c r="CA61" s="221"/>
    </row>
    <row r="62" spans="1:170" s="77" customFormat="1" ht="13.5" customHeight="1" x14ac:dyDescent="0.4">
      <c r="A62" s="113"/>
      <c r="B62" s="113"/>
      <c r="C62" s="73"/>
      <c r="D62" s="73"/>
      <c r="E62" s="73"/>
      <c r="F62" s="73"/>
      <c r="G62" s="73"/>
      <c r="H62" s="73"/>
      <c r="I62" s="73"/>
      <c r="J62" s="73"/>
      <c r="K62" s="73"/>
      <c r="L62" s="73"/>
      <c r="M62" s="73"/>
      <c r="N62" s="73"/>
      <c r="O62" s="73"/>
      <c r="P62" s="73"/>
      <c r="Q62" s="73"/>
      <c r="R62" s="113"/>
      <c r="S62" s="114"/>
      <c r="U62" s="337" t="s">
        <v>99</v>
      </c>
      <c r="V62" s="364"/>
      <c r="W62" s="364"/>
      <c r="X62" s="364"/>
      <c r="Y62" s="364"/>
      <c r="Z62" s="73"/>
      <c r="AA62" s="571"/>
      <c r="AB62" s="572"/>
      <c r="AC62" s="572"/>
      <c r="AD62" s="572"/>
      <c r="AE62" s="572"/>
      <c r="AF62" s="572"/>
      <c r="AG62" s="572"/>
      <c r="AH62" s="572"/>
      <c r="AI62" s="573"/>
      <c r="AJ62" s="322">
        <f>IF(AA62="",1,0)</f>
        <v>1</v>
      </c>
      <c r="AL62" s="147"/>
      <c r="AM62" s="147"/>
      <c r="AN62" s="147"/>
      <c r="AO62" s="147"/>
      <c r="AP62" s="133"/>
      <c r="AQ62" s="133"/>
      <c r="AR62" s="133"/>
      <c r="AS62" s="133"/>
      <c r="AT62" s="133"/>
      <c r="AU62" s="133"/>
      <c r="AV62" s="133"/>
      <c r="AW62" s="133"/>
      <c r="AX62" s="133"/>
      <c r="AY62" s="133"/>
      <c r="AZ62" s="133"/>
      <c r="BA62" s="90"/>
      <c r="BY62" s="232"/>
      <c r="BZ62" s="221"/>
      <c r="CA62" s="221"/>
      <c r="CP62" s="369" t="e">
        <f>YEAR(#REF!)</f>
        <v>#REF!</v>
      </c>
      <c r="CQ62" s="370"/>
      <c r="CR62" s="369" t="e">
        <f>MONTH(#REF!)</f>
        <v>#REF!</v>
      </c>
      <c r="CS62" s="370"/>
      <c r="CT62" s="369" t="e">
        <f>DAY(#REF!)</f>
        <v>#REF!</v>
      </c>
      <c r="CU62" s="370"/>
    </row>
    <row r="63" spans="1:170" s="77" customFormat="1" ht="13.5" customHeight="1" thickBot="1" x14ac:dyDescent="0.45">
      <c r="A63" s="113"/>
      <c r="B63" s="113"/>
      <c r="C63" s="73"/>
      <c r="D63" s="73"/>
      <c r="E63" s="73"/>
      <c r="F63" s="73"/>
      <c r="G63" s="73"/>
      <c r="H63" s="73"/>
      <c r="I63" s="73"/>
      <c r="J63" s="73"/>
      <c r="K63" s="73"/>
      <c r="L63" s="73"/>
      <c r="M63" s="73"/>
      <c r="N63" s="73"/>
      <c r="O63" s="73"/>
      <c r="P63" s="73"/>
      <c r="Q63" s="73"/>
      <c r="R63" s="113"/>
      <c r="S63" s="114"/>
      <c r="U63" s="364"/>
      <c r="V63" s="364"/>
      <c r="W63" s="364"/>
      <c r="X63" s="364"/>
      <c r="Y63" s="364"/>
      <c r="Z63" s="73"/>
      <c r="AA63" s="574"/>
      <c r="AB63" s="575"/>
      <c r="AC63" s="575"/>
      <c r="AD63" s="575"/>
      <c r="AE63" s="575"/>
      <c r="AF63" s="575"/>
      <c r="AG63" s="575"/>
      <c r="AH63" s="575"/>
      <c r="AI63" s="576"/>
      <c r="AJ63" s="322"/>
      <c r="AL63" s="147"/>
      <c r="AM63" s="147"/>
      <c r="AN63" s="147"/>
      <c r="AO63" s="147"/>
      <c r="AP63" s="133"/>
      <c r="AQ63" s="133"/>
      <c r="AR63" s="133"/>
      <c r="AS63" s="133"/>
      <c r="AT63" s="133"/>
      <c r="AU63" s="133"/>
      <c r="AV63" s="133"/>
      <c r="AW63" s="133"/>
      <c r="AX63" s="133"/>
      <c r="AY63" s="133"/>
      <c r="AZ63" s="133"/>
      <c r="BA63" s="90"/>
      <c r="BY63" s="232"/>
      <c r="BZ63" s="221"/>
      <c r="CA63" s="221"/>
      <c r="CP63" s="373"/>
      <c r="CQ63" s="374"/>
      <c r="CR63" s="373"/>
      <c r="CS63" s="374"/>
      <c r="CT63" s="373"/>
      <c r="CU63" s="374"/>
    </row>
    <row r="64" spans="1:170" ht="13.5" customHeight="1" x14ac:dyDescent="0.4">
      <c r="S64" s="114"/>
      <c r="T64" s="73"/>
      <c r="U64" s="364" t="s">
        <v>113</v>
      </c>
      <c r="V64" s="364"/>
      <c r="W64" s="364"/>
      <c r="X64" s="364"/>
      <c r="Y64" s="364"/>
      <c r="AA64" s="487"/>
      <c r="AB64" s="311"/>
      <c r="AC64" s="311"/>
      <c r="AD64" s="311"/>
      <c r="AE64" s="311"/>
      <c r="AF64" s="311"/>
      <c r="AG64" s="311"/>
      <c r="AH64" s="311"/>
      <c r="AI64" s="312"/>
      <c r="AJ64" s="322">
        <f>IF(AA64="",1,0)</f>
        <v>1</v>
      </c>
      <c r="AL64" s="147"/>
      <c r="AM64" s="147"/>
      <c r="AN64" s="147"/>
      <c r="AO64" s="147"/>
      <c r="AP64" s="133"/>
      <c r="AQ64" s="133"/>
      <c r="AR64" s="133"/>
      <c r="AS64" s="133"/>
      <c r="AT64" s="133"/>
      <c r="AU64" s="133"/>
      <c r="AV64" s="133"/>
      <c r="AW64" s="133"/>
      <c r="AX64" s="133"/>
      <c r="AY64" s="133"/>
      <c r="AZ64" s="133"/>
      <c r="BA64" s="90"/>
      <c r="BY64" s="232"/>
      <c r="BZ64" s="221"/>
      <c r="CA64" s="221"/>
    </row>
    <row r="65" spans="19:138" ht="13.5" customHeight="1" thickBot="1" x14ac:dyDescent="0.45">
      <c r="S65" s="114"/>
      <c r="T65" s="73"/>
      <c r="U65" s="364"/>
      <c r="V65" s="364"/>
      <c r="W65" s="364"/>
      <c r="X65" s="364"/>
      <c r="Y65" s="364"/>
      <c r="AA65" s="313"/>
      <c r="AB65" s="314"/>
      <c r="AC65" s="314"/>
      <c r="AD65" s="314"/>
      <c r="AE65" s="314"/>
      <c r="AF65" s="314"/>
      <c r="AG65" s="314"/>
      <c r="AH65" s="314"/>
      <c r="AI65" s="315"/>
      <c r="AJ65" s="322"/>
      <c r="AL65" s="147"/>
      <c r="AM65" s="147"/>
      <c r="AN65" s="147"/>
      <c r="AO65" s="147"/>
      <c r="AP65" s="133"/>
      <c r="AQ65" s="133"/>
      <c r="AR65" s="133"/>
      <c r="AS65" s="133"/>
      <c r="AT65" s="133"/>
      <c r="AU65" s="133"/>
      <c r="AV65" s="133"/>
      <c r="AW65" s="133"/>
      <c r="AX65" s="133"/>
      <c r="AY65" s="133"/>
      <c r="AZ65" s="133"/>
      <c r="BA65" s="90"/>
      <c r="BY65" s="232"/>
      <c r="BZ65" s="221"/>
      <c r="CA65" s="221"/>
    </row>
    <row r="66" spans="19:138" ht="13.5" customHeight="1" x14ac:dyDescent="0.4">
      <c r="S66" s="114"/>
      <c r="T66" s="73"/>
      <c r="U66" s="337" t="s">
        <v>100</v>
      </c>
      <c r="V66" s="364"/>
      <c r="W66" s="364"/>
      <c r="X66" s="364"/>
      <c r="Y66" s="364"/>
      <c r="Z66" s="148"/>
      <c r="AA66" s="552"/>
      <c r="AB66" s="563"/>
      <c r="AC66" s="563"/>
      <c r="AD66" s="563"/>
      <c r="AE66" s="553"/>
      <c r="AF66" s="553"/>
      <c r="AG66" s="553"/>
      <c r="AH66" s="553"/>
      <c r="AI66" s="554"/>
      <c r="AJ66" s="322">
        <f>IF(AA66="",1,0)</f>
        <v>1</v>
      </c>
      <c r="AK66" s="90"/>
      <c r="AL66" s="147"/>
      <c r="AM66" s="147"/>
      <c r="AN66" s="147"/>
      <c r="AO66" s="121"/>
      <c r="AP66" s="149"/>
      <c r="AQ66" s="149"/>
      <c r="AR66" s="149"/>
      <c r="AS66" s="149"/>
      <c r="AT66" s="149"/>
      <c r="AU66" s="149"/>
      <c r="AV66" s="149"/>
      <c r="AW66" s="149"/>
      <c r="AX66" s="149"/>
      <c r="AY66" s="149"/>
      <c r="AZ66" s="149"/>
      <c r="BA66" s="90"/>
      <c r="BY66" s="232"/>
      <c r="BZ66" s="221"/>
      <c r="CA66" s="221"/>
    </row>
    <row r="67" spans="19:138" ht="13.5" customHeight="1" thickBot="1" x14ac:dyDescent="0.45">
      <c r="S67" s="114"/>
      <c r="T67" s="73"/>
      <c r="U67" s="364"/>
      <c r="V67" s="364"/>
      <c r="W67" s="364"/>
      <c r="X67" s="364"/>
      <c r="Y67" s="364"/>
      <c r="AA67" s="555"/>
      <c r="AB67" s="556"/>
      <c r="AC67" s="556"/>
      <c r="AD67" s="556"/>
      <c r="AE67" s="556"/>
      <c r="AF67" s="556"/>
      <c r="AG67" s="556"/>
      <c r="AH67" s="556"/>
      <c r="AI67" s="557"/>
      <c r="AJ67" s="322"/>
      <c r="AK67" s="147"/>
      <c r="AL67" s="147"/>
      <c r="AM67" s="147"/>
      <c r="AN67" s="147"/>
      <c r="AO67" s="149"/>
      <c r="AP67" s="149"/>
      <c r="AQ67" s="149"/>
      <c r="AR67" s="149"/>
      <c r="AS67" s="149"/>
      <c r="AT67" s="149"/>
      <c r="AU67" s="149"/>
      <c r="AV67" s="149"/>
      <c r="AW67" s="149"/>
      <c r="AX67" s="149"/>
      <c r="AY67" s="149"/>
      <c r="AZ67" s="149"/>
      <c r="BA67" s="90"/>
      <c r="BY67" s="232"/>
      <c r="BZ67" s="221"/>
      <c r="CA67" s="221"/>
    </row>
    <row r="68" spans="19:138" ht="13.5" customHeight="1" thickBot="1" x14ac:dyDescent="0.45">
      <c r="S68" s="114"/>
      <c r="T68" s="73"/>
      <c r="U68" s="337" t="s">
        <v>101</v>
      </c>
      <c r="V68" s="364"/>
      <c r="W68" s="364"/>
      <c r="X68" s="364"/>
      <c r="Y68" s="364"/>
      <c r="Z68" s="19"/>
      <c r="AA68" s="541"/>
      <c r="AB68" s="542"/>
      <c r="AC68" s="542"/>
      <c r="AD68" s="542"/>
      <c r="AE68" s="543"/>
      <c r="AF68" s="543"/>
      <c r="AG68" s="543"/>
      <c r="AH68" s="543"/>
      <c r="AI68" s="544"/>
      <c r="AJ68" s="322">
        <f>IF(AA68="",1,0)</f>
        <v>1</v>
      </c>
      <c r="AK68" s="147"/>
      <c r="AL68" s="147"/>
      <c r="AM68" s="147"/>
      <c r="AN68" s="147"/>
      <c r="AO68" s="149"/>
      <c r="AP68" s="149"/>
      <c r="AQ68" s="149"/>
      <c r="AR68" s="149"/>
      <c r="AS68" s="149"/>
      <c r="AT68" s="149"/>
      <c r="AU68" s="149"/>
      <c r="AV68" s="149"/>
      <c r="AW68" s="149"/>
      <c r="AX68" s="149"/>
      <c r="AY68" s="149"/>
      <c r="AZ68" s="149"/>
      <c r="BA68" s="90"/>
      <c r="BY68" s="232"/>
      <c r="BZ68" s="221"/>
      <c r="CA68" s="221"/>
    </row>
    <row r="69" spans="19:138" ht="13.5" customHeight="1" thickBot="1" x14ac:dyDescent="0.45">
      <c r="S69" s="114"/>
      <c r="T69" s="73"/>
      <c r="U69" s="364"/>
      <c r="V69" s="364"/>
      <c r="W69" s="364"/>
      <c r="X69" s="364"/>
      <c r="Y69" s="364"/>
      <c r="AA69" s="545"/>
      <c r="AB69" s="546"/>
      <c r="AC69" s="546"/>
      <c r="AD69" s="546"/>
      <c r="AE69" s="546"/>
      <c r="AF69" s="546"/>
      <c r="AG69" s="546"/>
      <c r="AH69" s="546"/>
      <c r="AI69" s="547"/>
      <c r="AJ69" s="322"/>
      <c r="AK69" s="345" t="s">
        <v>102</v>
      </c>
      <c r="AL69" s="528"/>
      <c r="AM69" s="528"/>
      <c r="AN69" s="528"/>
      <c r="AO69" s="352" t="str">
        <f>VLOOKUP(AK74,CH73:CY80,6,FALSE)</f>
        <v>エラー：未入力項目があります。必要項目を全て入力してください。</v>
      </c>
      <c r="AP69" s="353"/>
      <c r="AQ69" s="353"/>
      <c r="AR69" s="353"/>
      <c r="AS69" s="353"/>
      <c r="AT69" s="353"/>
      <c r="AU69" s="353"/>
      <c r="AV69" s="353"/>
      <c r="AW69" s="353"/>
      <c r="AX69" s="353"/>
      <c r="AY69" s="353"/>
      <c r="AZ69" s="354"/>
      <c r="BA69" s="90"/>
      <c r="BY69" s="232"/>
      <c r="BZ69" s="221"/>
      <c r="CA69" s="221"/>
    </row>
    <row r="70" spans="19:138" ht="13.5" customHeight="1" x14ac:dyDescent="0.4">
      <c r="S70" s="114"/>
      <c r="T70" s="73"/>
      <c r="U70" s="337" t="s">
        <v>138</v>
      </c>
      <c r="V70" s="364"/>
      <c r="W70" s="364"/>
      <c r="X70" s="364"/>
      <c r="Y70" s="364"/>
      <c r="AA70" s="541"/>
      <c r="AB70" s="542"/>
      <c r="AC70" s="542"/>
      <c r="AD70" s="542"/>
      <c r="AE70" s="542"/>
      <c r="AF70" s="542"/>
      <c r="AG70" s="542"/>
      <c r="AH70" s="542"/>
      <c r="AI70" s="548"/>
      <c r="AJ70" s="322">
        <f>IF(AA70="",1,0)</f>
        <v>1</v>
      </c>
      <c r="AK70" s="347"/>
      <c r="AL70" s="530"/>
      <c r="AM70" s="530"/>
      <c r="AN70" s="530"/>
      <c r="AO70" s="355"/>
      <c r="AP70" s="356"/>
      <c r="AQ70" s="356"/>
      <c r="AR70" s="356"/>
      <c r="AS70" s="356"/>
      <c r="AT70" s="356"/>
      <c r="AU70" s="356"/>
      <c r="AV70" s="356"/>
      <c r="AW70" s="356"/>
      <c r="AX70" s="356"/>
      <c r="AY70" s="356"/>
      <c r="AZ70" s="357"/>
      <c r="BA70" s="90"/>
      <c r="BY70" s="232"/>
      <c r="BZ70" s="221"/>
      <c r="CA70" s="221"/>
    </row>
    <row r="71" spans="19:138" ht="13.5" customHeight="1" thickBot="1" x14ac:dyDescent="0.45">
      <c r="S71" s="114"/>
      <c r="T71" s="73"/>
      <c r="U71" s="364"/>
      <c r="V71" s="364"/>
      <c r="W71" s="364"/>
      <c r="X71" s="364"/>
      <c r="Y71" s="364"/>
      <c r="AA71" s="549"/>
      <c r="AB71" s="550"/>
      <c r="AC71" s="550"/>
      <c r="AD71" s="550"/>
      <c r="AE71" s="550"/>
      <c r="AF71" s="550"/>
      <c r="AG71" s="550"/>
      <c r="AH71" s="550"/>
      <c r="AI71" s="551"/>
      <c r="AJ71" s="322"/>
      <c r="AK71" s="347"/>
      <c r="AL71" s="530"/>
      <c r="AM71" s="530"/>
      <c r="AN71" s="530"/>
      <c r="AO71" s="355"/>
      <c r="AP71" s="356"/>
      <c r="AQ71" s="356"/>
      <c r="AR71" s="356"/>
      <c r="AS71" s="356"/>
      <c r="AT71" s="356"/>
      <c r="AU71" s="356"/>
      <c r="AV71" s="356"/>
      <c r="AW71" s="356"/>
      <c r="AX71" s="356"/>
      <c r="AY71" s="356"/>
      <c r="AZ71" s="357"/>
      <c r="BA71" s="90"/>
      <c r="BY71" s="232"/>
      <c r="BZ71" s="221"/>
      <c r="CA71" s="221"/>
    </row>
    <row r="72" spans="19:138" ht="13.5" customHeight="1" x14ac:dyDescent="0.4">
      <c r="S72" s="114"/>
      <c r="T72" s="73"/>
      <c r="U72" s="337" t="s">
        <v>103</v>
      </c>
      <c r="V72" s="364"/>
      <c r="W72" s="364"/>
      <c r="X72" s="364"/>
      <c r="Y72" s="364"/>
      <c r="AA72" s="552"/>
      <c r="AB72" s="553"/>
      <c r="AC72" s="553"/>
      <c r="AD72" s="553"/>
      <c r="AE72" s="553"/>
      <c r="AF72" s="553"/>
      <c r="AG72" s="553"/>
      <c r="AH72" s="553"/>
      <c r="AI72" s="554"/>
      <c r="AJ72" s="322"/>
      <c r="AK72" s="347"/>
      <c r="AL72" s="530"/>
      <c r="AM72" s="530"/>
      <c r="AN72" s="530"/>
      <c r="AO72" s="355"/>
      <c r="AP72" s="356"/>
      <c r="AQ72" s="356"/>
      <c r="AR72" s="356"/>
      <c r="AS72" s="356"/>
      <c r="AT72" s="356"/>
      <c r="AU72" s="356"/>
      <c r="AV72" s="356"/>
      <c r="AW72" s="356"/>
      <c r="AX72" s="356"/>
      <c r="AY72" s="356"/>
      <c r="AZ72" s="357"/>
      <c r="BA72" s="90"/>
      <c r="BY72" s="232"/>
      <c r="BZ72" s="221"/>
      <c r="CA72" s="221"/>
    </row>
    <row r="73" spans="19:138" ht="13.5" customHeight="1" thickBot="1" x14ac:dyDescent="0.45">
      <c r="S73" s="114"/>
      <c r="T73" s="73"/>
      <c r="U73" s="364"/>
      <c r="V73" s="364"/>
      <c r="W73" s="364"/>
      <c r="X73" s="364"/>
      <c r="Y73" s="364"/>
      <c r="AA73" s="555"/>
      <c r="AB73" s="556"/>
      <c r="AC73" s="556"/>
      <c r="AD73" s="556"/>
      <c r="AE73" s="556"/>
      <c r="AF73" s="556"/>
      <c r="AG73" s="556"/>
      <c r="AH73" s="556"/>
      <c r="AI73" s="557"/>
      <c r="AJ73" s="322"/>
      <c r="AK73" s="532"/>
      <c r="AL73" s="533"/>
      <c r="AM73" s="533"/>
      <c r="AN73" s="533"/>
      <c r="AO73" s="358"/>
      <c r="AP73" s="359"/>
      <c r="AQ73" s="359"/>
      <c r="AR73" s="359"/>
      <c r="AS73" s="359"/>
      <c r="AT73" s="359"/>
      <c r="AU73" s="359"/>
      <c r="AV73" s="359"/>
      <c r="AW73" s="359"/>
      <c r="AX73" s="359"/>
      <c r="AY73" s="359"/>
      <c r="AZ73" s="360"/>
      <c r="BA73" s="90"/>
      <c r="BY73" s="232"/>
      <c r="BZ73" s="221"/>
      <c r="CA73" s="221"/>
      <c r="CH73" s="420">
        <v>0</v>
      </c>
      <c r="CI73" s="421"/>
      <c r="CJ73" s="421"/>
      <c r="CK73" s="421"/>
      <c r="CL73" s="421"/>
      <c r="CM73" s="418" t="s">
        <v>112</v>
      </c>
      <c r="CN73" s="419"/>
      <c r="CO73" s="419"/>
      <c r="CP73" s="419"/>
      <c r="CQ73" s="419"/>
      <c r="CR73" s="419"/>
      <c r="CS73" s="419"/>
      <c r="CT73" s="419"/>
      <c r="CU73" s="419"/>
      <c r="CV73" s="419"/>
      <c r="CW73" s="419"/>
      <c r="CX73" s="419"/>
      <c r="CY73" s="419"/>
      <c r="DB73" s="420">
        <v>0</v>
      </c>
      <c r="DC73" s="421"/>
      <c r="DD73" s="421"/>
      <c r="DE73" s="421"/>
      <c r="DF73" s="421"/>
      <c r="DG73" s="418" t="s">
        <v>112</v>
      </c>
      <c r="DH73" s="419"/>
      <c r="DI73" s="419"/>
      <c r="DJ73" s="419"/>
      <c r="DK73" s="419"/>
      <c r="DL73" s="419"/>
      <c r="DM73" s="419"/>
      <c r="DN73" s="419"/>
      <c r="DO73" s="419"/>
      <c r="DP73" s="419"/>
      <c r="DQ73" s="419"/>
      <c r="DR73" s="419"/>
      <c r="DS73" s="419"/>
      <c r="DT73" s="419"/>
      <c r="DU73" s="419"/>
      <c r="DV73" s="419"/>
      <c r="DW73" s="419"/>
      <c r="DX73" s="419"/>
      <c r="DY73" s="419"/>
      <c r="DZ73" s="419"/>
      <c r="EA73" s="419"/>
      <c r="EB73" s="419"/>
      <c r="EC73" s="419"/>
      <c r="ED73" s="419"/>
      <c r="EE73" s="419"/>
      <c r="EF73" s="419"/>
      <c r="EG73" s="419"/>
      <c r="EH73" s="419"/>
    </row>
    <row r="74" spans="19:138" ht="13.5" customHeight="1" x14ac:dyDescent="0.4">
      <c r="S74" s="114"/>
      <c r="T74" s="120"/>
      <c r="U74" s="182"/>
      <c r="V74" s="182"/>
      <c r="W74" s="182"/>
      <c r="X74" s="182"/>
      <c r="Y74" s="182"/>
      <c r="AJ74" s="117"/>
      <c r="AK74" s="150">
        <f>AJ60+AJ62+AJ64+AJ66+AJ68+AJ70+AJ72</f>
        <v>6</v>
      </c>
      <c r="BA74" s="90"/>
      <c r="BY74" s="232"/>
      <c r="BZ74" s="221"/>
      <c r="CA74" s="221"/>
      <c r="CH74" s="421"/>
      <c r="CI74" s="421"/>
      <c r="CJ74" s="421"/>
      <c r="CK74" s="421"/>
      <c r="CL74" s="421"/>
      <c r="CM74" s="419"/>
      <c r="CN74" s="419"/>
      <c r="CO74" s="419"/>
      <c r="CP74" s="419"/>
      <c r="CQ74" s="419"/>
      <c r="CR74" s="419"/>
      <c r="CS74" s="419"/>
      <c r="CT74" s="419"/>
      <c r="CU74" s="419"/>
      <c r="CV74" s="419"/>
      <c r="CW74" s="419"/>
      <c r="CX74" s="419"/>
      <c r="CY74" s="419"/>
      <c r="DB74" s="421"/>
      <c r="DC74" s="421"/>
      <c r="DD74" s="421"/>
      <c r="DE74" s="421"/>
      <c r="DF74" s="421"/>
      <c r="DG74" s="419"/>
      <c r="DH74" s="419"/>
      <c r="DI74" s="419"/>
      <c r="DJ74" s="419"/>
      <c r="DK74" s="419"/>
      <c r="DL74" s="419"/>
      <c r="DM74" s="419"/>
      <c r="DN74" s="419"/>
      <c r="DO74" s="419"/>
      <c r="DP74" s="419"/>
      <c r="DQ74" s="419"/>
      <c r="DR74" s="419"/>
      <c r="DS74" s="419"/>
      <c r="DT74" s="419"/>
      <c r="DU74" s="419"/>
      <c r="DV74" s="419"/>
      <c r="DW74" s="419"/>
      <c r="DX74" s="419"/>
      <c r="DY74" s="419"/>
      <c r="DZ74" s="419"/>
      <c r="EA74" s="419"/>
      <c r="EB74" s="419"/>
      <c r="EC74" s="419"/>
      <c r="ED74" s="419"/>
      <c r="EE74" s="419"/>
      <c r="EF74" s="419"/>
      <c r="EG74" s="419"/>
      <c r="EH74" s="419"/>
    </row>
    <row r="75" spans="19:138" ht="13.5" customHeight="1" x14ac:dyDescent="0.4">
      <c r="S75" s="114"/>
      <c r="U75" s="516" t="s">
        <v>168</v>
      </c>
      <c r="V75" s="516"/>
      <c r="W75" s="516"/>
      <c r="X75" s="516"/>
      <c r="Y75" s="516"/>
      <c r="Z75" s="516"/>
      <c r="AA75" s="516"/>
      <c r="AB75" s="516"/>
      <c r="AC75" s="516"/>
      <c r="AD75" s="516"/>
      <c r="AE75" s="516"/>
      <c r="AF75" s="516"/>
      <c r="AG75" s="516"/>
      <c r="AH75" s="516"/>
      <c r="AI75" s="516"/>
      <c r="AJ75" s="516"/>
      <c r="AK75" s="516"/>
      <c r="AL75" s="516"/>
      <c r="AM75" s="516"/>
      <c r="AN75" s="516"/>
      <c r="AO75" s="516"/>
      <c r="AP75" s="516"/>
      <c r="AQ75" s="516"/>
      <c r="AR75" s="516"/>
      <c r="AS75" s="516"/>
      <c r="AT75" s="516"/>
      <c r="AU75" s="516"/>
      <c r="AV75" s="516"/>
      <c r="AW75" s="516"/>
      <c r="AX75" s="516"/>
      <c r="AY75" s="516"/>
      <c r="AZ75" s="516"/>
      <c r="BA75" s="90"/>
      <c r="BY75" s="232"/>
      <c r="BZ75" s="221"/>
      <c r="CA75" s="221"/>
      <c r="CH75" s="421"/>
      <c r="CI75" s="421"/>
      <c r="CJ75" s="421"/>
      <c r="CK75" s="421"/>
      <c r="CL75" s="421"/>
      <c r="CM75" s="419"/>
      <c r="CN75" s="419"/>
      <c r="CO75" s="419"/>
      <c r="CP75" s="419"/>
      <c r="CQ75" s="419"/>
      <c r="CR75" s="419"/>
      <c r="CS75" s="419"/>
      <c r="CT75" s="419"/>
      <c r="CU75" s="419"/>
      <c r="CV75" s="419"/>
      <c r="CW75" s="419"/>
      <c r="CX75" s="419"/>
      <c r="CY75" s="419"/>
      <c r="DB75" s="421"/>
      <c r="DC75" s="421"/>
      <c r="DD75" s="421"/>
      <c r="DE75" s="421"/>
      <c r="DF75" s="421"/>
      <c r="DG75" s="419"/>
      <c r="DH75" s="419"/>
      <c r="DI75" s="419"/>
      <c r="DJ75" s="419"/>
      <c r="DK75" s="419"/>
      <c r="DL75" s="419"/>
      <c r="DM75" s="419"/>
      <c r="DN75" s="419"/>
      <c r="DO75" s="419"/>
      <c r="DP75" s="419"/>
      <c r="DQ75" s="419"/>
      <c r="DR75" s="419"/>
      <c r="DS75" s="419"/>
      <c r="DT75" s="419"/>
      <c r="DU75" s="419"/>
      <c r="DV75" s="419"/>
      <c r="DW75" s="419"/>
      <c r="DX75" s="419"/>
      <c r="DY75" s="419"/>
      <c r="DZ75" s="419"/>
      <c r="EA75" s="419"/>
      <c r="EB75" s="419"/>
      <c r="EC75" s="419"/>
      <c r="ED75" s="419"/>
      <c r="EE75" s="419"/>
      <c r="EF75" s="419"/>
      <c r="EG75" s="419"/>
      <c r="EH75" s="419"/>
    </row>
    <row r="76" spans="19:138" ht="13.5" customHeight="1" x14ac:dyDescent="0.4">
      <c r="S76" s="114"/>
      <c r="U76" s="516"/>
      <c r="V76" s="516"/>
      <c r="W76" s="516"/>
      <c r="X76" s="516"/>
      <c r="Y76" s="516"/>
      <c r="Z76" s="516"/>
      <c r="AA76" s="516"/>
      <c r="AB76" s="516"/>
      <c r="AC76" s="516"/>
      <c r="AD76" s="516"/>
      <c r="AE76" s="516"/>
      <c r="AF76" s="516"/>
      <c r="AG76" s="516"/>
      <c r="AH76" s="516"/>
      <c r="AI76" s="516"/>
      <c r="AJ76" s="516"/>
      <c r="AK76" s="516"/>
      <c r="AL76" s="516"/>
      <c r="AM76" s="516"/>
      <c r="AN76" s="516"/>
      <c r="AO76" s="516"/>
      <c r="AP76" s="516"/>
      <c r="AQ76" s="516"/>
      <c r="AR76" s="516"/>
      <c r="AS76" s="516"/>
      <c r="AT76" s="516"/>
      <c r="AU76" s="516"/>
      <c r="AV76" s="516"/>
      <c r="AW76" s="516"/>
      <c r="AX76" s="516"/>
      <c r="AY76" s="516"/>
      <c r="AZ76" s="516"/>
      <c r="BA76" s="90"/>
      <c r="BY76" s="232"/>
      <c r="BZ76" s="221"/>
      <c r="CA76" s="221"/>
      <c r="CH76" s="420">
        <f>AK74</f>
        <v>6</v>
      </c>
      <c r="CI76" s="421"/>
      <c r="CJ76" s="421"/>
      <c r="CK76" s="421"/>
      <c r="CL76" s="421"/>
      <c r="CM76" s="418" t="s">
        <v>75</v>
      </c>
      <c r="CN76" s="419"/>
      <c r="CO76" s="419"/>
      <c r="CP76" s="419"/>
      <c r="CQ76" s="419"/>
      <c r="CR76" s="419"/>
      <c r="CS76" s="419"/>
      <c r="CT76" s="419"/>
      <c r="CU76" s="419"/>
      <c r="CV76" s="419"/>
      <c r="CW76" s="419"/>
      <c r="CX76" s="419"/>
      <c r="CY76" s="419"/>
      <c r="DB76" s="420" t="e">
        <f>#REF!</f>
        <v>#REF!</v>
      </c>
      <c r="DC76" s="421"/>
      <c r="DD76" s="421"/>
      <c r="DE76" s="421"/>
      <c r="DF76" s="421"/>
      <c r="DG76" s="418" t="s">
        <v>75</v>
      </c>
      <c r="DH76" s="419"/>
      <c r="DI76" s="419"/>
      <c r="DJ76" s="419"/>
      <c r="DK76" s="419"/>
      <c r="DL76" s="419"/>
      <c r="DM76" s="419"/>
      <c r="DN76" s="419"/>
      <c r="DO76" s="419"/>
      <c r="DP76" s="419"/>
      <c r="DQ76" s="419"/>
      <c r="DR76" s="419"/>
      <c r="DS76" s="419"/>
      <c r="DT76" s="419"/>
      <c r="DU76" s="419"/>
      <c r="DV76" s="419"/>
      <c r="DW76" s="419"/>
      <c r="DX76" s="419"/>
      <c r="DY76" s="419"/>
      <c r="DZ76" s="419"/>
      <c r="EA76" s="419"/>
      <c r="EB76" s="419"/>
      <c r="EC76" s="419"/>
      <c r="ED76" s="419"/>
      <c r="EE76" s="419"/>
      <c r="EF76" s="419"/>
      <c r="EG76" s="419"/>
      <c r="EH76" s="419"/>
    </row>
    <row r="77" spans="19:138" ht="13.5" customHeight="1" x14ac:dyDescent="0.4">
      <c r="S77" s="114"/>
      <c r="U77" s="516"/>
      <c r="V77" s="516"/>
      <c r="W77" s="516"/>
      <c r="X77" s="516"/>
      <c r="Y77" s="516"/>
      <c r="Z77" s="516"/>
      <c r="AA77" s="516"/>
      <c r="AB77" s="516"/>
      <c r="AC77" s="516"/>
      <c r="AD77" s="516"/>
      <c r="AE77" s="516"/>
      <c r="AF77" s="516"/>
      <c r="AG77" s="516"/>
      <c r="AH77" s="516"/>
      <c r="AI77" s="516"/>
      <c r="AJ77" s="516"/>
      <c r="AK77" s="516"/>
      <c r="AL77" s="516"/>
      <c r="AM77" s="516"/>
      <c r="AN77" s="516"/>
      <c r="AO77" s="516"/>
      <c r="AP77" s="516"/>
      <c r="AQ77" s="516"/>
      <c r="AR77" s="516"/>
      <c r="AS77" s="516"/>
      <c r="AT77" s="516"/>
      <c r="AU77" s="516"/>
      <c r="AV77" s="516"/>
      <c r="AW77" s="516"/>
      <c r="AX77" s="516"/>
      <c r="AY77" s="516"/>
      <c r="AZ77" s="516"/>
      <c r="BA77" s="90"/>
      <c r="BY77" s="232"/>
      <c r="BZ77" s="303"/>
      <c r="CA77" s="303"/>
      <c r="CH77" s="420"/>
      <c r="CI77" s="421"/>
      <c r="CJ77" s="421"/>
      <c r="CK77" s="421"/>
      <c r="CL77" s="421"/>
      <c r="CM77" s="418"/>
      <c r="CN77" s="419"/>
      <c r="CO77" s="419"/>
      <c r="CP77" s="419"/>
      <c r="CQ77" s="419"/>
      <c r="CR77" s="419"/>
      <c r="CS77" s="419"/>
      <c r="CT77" s="419"/>
      <c r="CU77" s="419"/>
      <c r="CV77" s="419"/>
      <c r="CW77" s="419"/>
      <c r="CX77" s="419"/>
      <c r="CY77" s="419"/>
      <c r="DB77" s="420"/>
      <c r="DC77" s="421"/>
      <c r="DD77" s="421"/>
      <c r="DE77" s="421"/>
      <c r="DF77" s="421"/>
      <c r="DG77" s="418"/>
      <c r="DH77" s="419"/>
      <c r="DI77" s="419"/>
      <c r="DJ77" s="419"/>
      <c r="DK77" s="419"/>
      <c r="DL77" s="419"/>
      <c r="DM77" s="419"/>
      <c r="DN77" s="419"/>
      <c r="DO77" s="419"/>
      <c r="DP77" s="419"/>
      <c r="DQ77" s="419"/>
      <c r="DR77" s="419"/>
      <c r="DS77" s="419"/>
      <c r="DT77" s="419"/>
      <c r="DU77" s="419"/>
      <c r="DV77" s="419"/>
      <c r="DW77" s="419"/>
      <c r="DX77" s="419"/>
      <c r="DY77" s="419"/>
      <c r="DZ77" s="419"/>
      <c r="EA77" s="419"/>
      <c r="EB77" s="419"/>
      <c r="EC77" s="419"/>
      <c r="ED77" s="419"/>
      <c r="EE77" s="419"/>
      <c r="EF77" s="419"/>
      <c r="EG77" s="419"/>
      <c r="EH77" s="419"/>
    </row>
    <row r="78" spans="19:138" ht="13.5" customHeight="1" x14ac:dyDescent="0.4">
      <c r="S78" s="114"/>
      <c r="U78" s="516"/>
      <c r="V78" s="516"/>
      <c r="W78" s="516"/>
      <c r="X78" s="516"/>
      <c r="Y78" s="516"/>
      <c r="Z78" s="516"/>
      <c r="AA78" s="516"/>
      <c r="AB78" s="516"/>
      <c r="AC78" s="516"/>
      <c r="AD78" s="516"/>
      <c r="AE78" s="516"/>
      <c r="AF78" s="516"/>
      <c r="AG78" s="516"/>
      <c r="AH78" s="516"/>
      <c r="AI78" s="516"/>
      <c r="AJ78" s="516"/>
      <c r="AK78" s="516"/>
      <c r="AL78" s="516"/>
      <c r="AM78" s="516"/>
      <c r="AN78" s="516"/>
      <c r="AO78" s="516"/>
      <c r="AP78" s="516"/>
      <c r="AQ78" s="516"/>
      <c r="AR78" s="516"/>
      <c r="AS78" s="516"/>
      <c r="AT78" s="516"/>
      <c r="AU78" s="516"/>
      <c r="AV78" s="516"/>
      <c r="AW78" s="516"/>
      <c r="AX78" s="516"/>
      <c r="AY78" s="516"/>
      <c r="AZ78" s="516"/>
      <c r="BA78" s="90"/>
      <c r="BY78" s="230"/>
      <c r="CH78" s="421"/>
      <c r="CI78" s="421"/>
      <c r="CJ78" s="421"/>
      <c r="CK78" s="421"/>
      <c r="CL78" s="421"/>
      <c r="CM78" s="419"/>
      <c r="CN78" s="419"/>
      <c r="CO78" s="419"/>
      <c r="CP78" s="419"/>
      <c r="CQ78" s="419"/>
      <c r="CR78" s="419"/>
      <c r="CS78" s="419"/>
      <c r="CT78" s="419"/>
      <c r="CU78" s="419"/>
      <c r="CV78" s="419"/>
      <c r="CW78" s="419"/>
      <c r="CX78" s="419"/>
      <c r="CY78" s="419"/>
      <c r="DB78" s="421"/>
      <c r="DC78" s="421"/>
      <c r="DD78" s="421"/>
      <c r="DE78" s="421"/>
      <c r="DF78" s="421"/>
      <c r="DG78" s="419"/>
      <c r="DH78" s="419"/>
      <c r="DI78" s="419"/>
      <c r="DJ78" s="419"/>
      <c r="DK78" s="419"/>
      <c r="DL78" s="419"/>
      <c r="DM78" s="419"/>
      <c r="DN78" s="419"/>
      <c r="DO78" s="419"/>
      <c r="DP78" s="419"/>
      <c r="DQ78" s="419"/>
      <c r="DR78" s="419"/>
      <c r="DS78" s="419"/>
      <c r="DT78" s="419"/>
      <c r="DU78" s="419"/>
      <c r="DV78" s="419"/>
      <c r="DW78" s="419"/>
      <c r="DX78" s="419"/>
      <c r="DY78" s="419"/>
      <c r="DZ78" s="419"/>
      <c r="EA78" s="419"/>
      <c r="EB78" s="419"/>
      <c r="EC78" s="419"/>
      <c r="ED78" s="419"/>
      <c r="EE78" s="419"/>
      <c r="EF78" s="419"/>
      <c r="EG78" s="419"/>
      <c r="EH78" s="419"/>
    </row>
    <row r="79" spans="19:138" ht="13.5" customHeight="1" x14ac:dyDescent="0.4">
      <c r="S79" s="114"/>
      <c r="U79" s="516"/>
      <c r="V79" s="516"/>
      <c r="W79" s="516"/>
      <c r="X79" s="516"/>
      <c r="Y79" s="516"/>
      <c r="Z79" s="516"/>
      <c r="AA79" s="516"/>
      <c r="AB79" s="516"/>
      <c r="AC79" s="516"/>
      <c r="AD79" s="516"/>
      <c r="AE79" s="516"/>
      <c r="AF79" s="516"/>
      <c r="AG79" s="516"/>
      <c r="AH79" s="516"/>
      <c r="AI79" s="516"/>
      <c r="AJ79" s="516"/>
      <c r="AK79" s="516"/>
      <c r="AL79" s="516"/>
      <c r="AM79" s="516"/>
      <c r="AN79" s="516"/>
      <c r="AO79" s="516"/>
      <c r="AP79" s="516"/>
      <c r="AQ79" s="516"/>
      <c r="AR79" s="516"/>
      <c r="AS79" s="516"/>
      <c r="AT79" s="516"/>
      <c r="AU79" s="516"/>
      <c r="AV79" s="516"/>
      <c r="AW79" s="516"/>
      <c r="AX79" s="516"/>
      <c r="AY79" s="516"/>
      <c r="AZ79" s="516"/>
      <c r="BA79" s="90"/>
      <c r="BY79" s="230"/>
      <c r="CH79" s="421"/>
      <c r="CI79" s="421"/>
      <c r="CJ79" s="421"/>
      <c r="CK79" s="421"/>
      <c r="CL79" s="421"/>
      <c r="CM79" s="419"/>
      <c r="CN79" s="419"/>
      <c r="CO79" s="419"/>
      <c r="CP79" s="419"/>
      <c r="CQ79" s="419"/>
      <c r="CR79" s="419"/>
      <c r="CS79" s="419"/>
      <c r="CT79" s="419"/>
      <c r="CU79" s="419"/>
      <c r="CV79" s="419"/>
      <c r="CW79" s="419"/>
      <c r="CX79" s="419"/>
      <c r="CY79" s="419"/>
      <c r="DB79" s="421"/>
      <c r="DC79" s="421"/>
      <c r="DD79" s="421"/>
      <c r="DE79" s="421"/>
      <c r="DF79" s="421"/>
      <c r="DG79" s="419"/>
      <c r="DH79" s="419"/>
      <c r="DI79" s="419"/>
      <c r="DJ79" s="419"/>
      <c r="DK79" s="419"/>
      <c r="DL79" s="419"/>
      <c r="DM79" s="419"/>
      <c r="DN79" s="419"/>
      <c r="DO79" s="419"/>
      <c r="DP79" s="419"/>
      <c r="DQ79" s="419"/>
      <c r="DR79" s="419"/>
      <c r="DS79" s="419"/>
      <c r="DT79" s="419"/>
      <c r="DU79" s="419"/>
      <c r="DV79" s="419"/>
      <c r="DW79" s="419"/>
      <c r="DX79" s="419"/>
      <c r="DY79" s="419"/>
      <c r="DZ79" s="419"/>
      <c r="EA79" s="419"/>
      <c r="EB79" s="419"/>
      <c r="EC79" s="419"/>
      <c r="ED79" s="419"/>
      <c r="EE79" s="419"/>
      <c r="EF79" s="419"/>
      <c r="EG79" s="419"/>
      <c r="EH79" s="419"/>
    </row>
    <row r="80" spans="19:138" ht="13.5" customHeight="1" x14ac:dyDescent="0.4">
      <c r="S80" s="114"/>
      <c r="U80" s="516"/>
      <c r="V80" s="516"/>
      <c r="W80" s="516"/>
      <c r="X80" s="516"/>
      <c r="Y80" s="516"/>
      <c r="Z80" s="516"/>
      <c r="AA80" s="516"/>
      <c r="AB80" s="516"/>
      <c r="AC80" s="516"/>
      <c r="AD80" s="516"/>
      <c r="AE80" s="516"/>
      <c r="AF80" s="516"/>
      <c r="AG80" s="516"/>
      <c r="AH80" s="516"/>
      <c r="AI80" s="516"/>
      <c r="AJ80" s="516"/>
      <c r="AK80" s="516"/>
      <c r="AL80" s="516"/>
      <c r="AM80" s="516"/>
      <c r="AN80" s="516"/>
      <c r="AO80" s="516"/>
      <c r="AP80" s="516"/>
      <c r="AQ80" s="516"/>
      <c r="AR80" s="516"/>
      <c r="AS80" s="516"/>
      <c r="AT80" s="516"/>
      <c r="AU80" s="516"/>
      <c r="AV80" s="516"/>
      <c r="AW80" s="516"/>
      <c r="AX80" s="516"/>
      <c r="AY80" s="516"/>
      <c r="AZ80" s="516"/>
      <c r="BA80" s="90"/>
      <c r="BY80" s="230"/>
      <c r="CH80" s="421"/>
      <c r="CI80" s="421"/>
      <c r="CJ80" s="421"/>
      <c r="CK80" s="421"/>
      <c r="CL80" s="421"/>
      <c r="CM80" s="419"/>
      <c r="CN80" s="419"/>
      <c r="CO80" s="419"/>
      <c r="CP80" s="419"/>
      <c r="CQ80" s="419"/>
      <c r="CR80" s="419"/>
      <c r="CS80" s="419"/>
      <c r="CT80" s="419"/>
      <c r="CU80" s="419"/>
      <c r="CV80" s="419"/>
      <c r="CW80" s="419"/>
      <c r="CX80" s="419"/>
      <c r="CY80" s="419"/>
      <c r="DB80" s="421"/>
      <c r="DC80" s="421"/>
      <c r="DD80" s="421"/>
      <c r="DE80" s="421"/>
      <c r="DF80" s="421"/>
      <c r="DG80" s="419"/>
      <c r="DH80" s="419"/>
      <c r="DI80" s="419"/>
      <c r="DJ80" s="419"/>
      <c r="DK80" s="419"/>
      <c r="DL80" s="419"/>
      <c r="DM80" s="419"/>
      <c r="DN80" s="419"/>
      <c r="DO80" s="419"/>
      <c r="DP80" s="419"/>
      <c r="DQ80" s="419"/>
      <c r="DR80" s="419"/>
      <c r="DS80" s="419"/>
      <c r="DT80" s="419"/>
      <c r="DU80" s="419"/>
      <c r="DV80" s="419"/>
      <c r="DW80" s="419"/>
      <c r="DX80" s="419"/>
      <c r="DY80" s="419"/>
      <c r="DZ80" s="419"/>
      <c r="EA80" s="419"/>
      <c r="EB80" s="419"/>
      <c r="EC80" s="419"/>
      <c r="ED80" s="419"/>
      <c r="EE80" s="419"/>
      <c r="EF80" s="419"/>
      <c r="EG80" s="419"/>
      <c r="EH80" s="419"/>
    </row>
    <row r="81" spans="3:77" ht="13.5" customHeight="1" thickBot="1" x14ac:dyDescent="0.2">
      <c r="S81" s="114"/>
      <c r="U81" s="182"/>
      <c r="V81" s="182"/>
      <c r="W81" s="182"/>
      <c r="X81" s="182"/>
      <c r="Y81" s="182"/>
      <c r="AK81" s="150"/>
      <c r="AL81" s="121"/>
      <c r="AM81" s="121"/>
      <c r="AN81" s="218"/>
      <c r="AO81" s="218"/>
      <c r="AP81" s="218"/>
      <c r="AQ81" s="218"/>
      <c r="AR81" s="218"/>
      <c r="AS81" s="218"/>
      <c r="AT81" s="218"/>
      <c r="AU81" s="218"/>
      <c r="AV81" s="218"/>
      <c r="AW81" s="218"/>
      <c r="AX81" s="218"/>
      <c r="AY81" s="218"/>
      <c r="AZ81" s="218"/>
      <c r="BA81" s="90"/>
    </row>
    <row r="82" spans="3:77" ht="13.5" customHeight="1" x14ac:dyDescent="0.4">
      <c r="S82" s="114"/>
      <c r="U82" s="75"/>
      <c r="V82" s="535"/>
      <c r="W82" s="536"/>
      <c r="X82" s="539" t="s">
        <v>33</v>
      </c>
      <c r="Y82" s="540"/>
      <c r="Z82" s="540"/>
      <c r="AA82" s="540"/>
      <c r="AB82" s="540"/>
      <c r="AC82" s="21"/>
      <c r="AD82" s="75"/>
      <c r="AE82" s="558"/>
      <c r="AF82" s="559"/>
      <c r="AG82" s="562" t="s">
        <v>166</v>
      </c>
      <c r="AH82" s="458"/>
      <c r="AI82" s="458"/>
      <c r="AJ82" s="458"/>
      <c r="AK82" s="458"/>
      <c r="AL82" s="458"/>
      <c r="AM82" s="458"/>
      <c r="AN82" s="458"/>
      <c r="AO82" s="458"/>
      <c r="AP82" s="458"/>
      <c r="AQ82" s="458"/>
      <c r="AR82" s="458"/>
      <c r="AS82" s="458"/>
      <c r="AT82" s="458"/>
      <c r="AU82" s="458"/>
      <c r="AV82" s="458"/>
      <c r="AW82" s="458"/>
      <c r="AX82" s="458"/>
      <c r="AY82" s="458"/>
      <c r="AZ82" s="458"/>
      <c r="BA82" s="458"/>
      <c r="BD82" s="90" t="str">
        <f>IF(AC33="海外留学支援制度以外","","✔")</f>
        <v>✔</v>
      </c>
      <c r="BE82" s="90"/>
    </row>
    <row r="83" spans="3:77" ht="13.5" customHeight="1" thickBot="1" x14ac:dyDescent="0.45">
      <c r="S83" s="114"/>
      <c r="U83" s="75"/>
      <c r="V83" s="537"/>
      <c r="W83" s="538"/>
      <c r="X83" s="539"/>
      <c r="Y83" s="540"/>
      <c r="Z83" s="540"/>
      <c r="AA83" s="540"/>
      <c r="AB83" s="540"/>
      <c r="AC83" s="21"/>
      <c r="AD83" s="75"/>
      <c r="AE83" s="560"/>
      <c r="AF83" s="561"/>
      <c r="AG83" s="562"/>
      <c r="AH83" s="458"/>
      <c r="AI83" s="458"/>
      <c r="AJ83" s="458"/>
      <c r="AK83" s="458"/>
      <c r="AL83" s="458"/>
      <c r="AM83" s="458"/>
      <c r="AN83" s="458"/>
      <c r="AO83" s="458"/>
      <c r="AP83" s="458"/>
      <c r="AQ83" s="458"/>
      <c r="AR83" s="458"/>
      <c r="AS83" s="458"/>
      <c r="AT83" s="458"/>
      <c r="AU83" s="458"/>
      <c r="AV83" s="458"/>
      <c r="AW83" s="458"/>
      <c r="AX83" s="458"/>
      <c r="AY83" s="458"/>
      <c r="AZ83" s="458"/>
      <c r="BA83" s="458"/>
      <c r="BD83" s="90"/>
      <c r="BE83" s="90"/>
    </row>
    <row r="84" spans="3:77" ht="13.5" customHeight="1" x14ac:dyDescent="0.4">
      <c r="S84" s="114"/>
      <c r="U84" s="75"/>
      <c r="V84" s="152"/>
      <c r="W84" s="184"/>
      <c r="X84" s="184"/>
      <c r="Y84" s="184"/>
      <c r="Z84" s="184"/>
      <c r="AA84" s="184"/>
      <c r="AB84" s="184"/>
      <c r="AC84" s="184"/>
      <c r="AD84" s="75"/>
      <c r="AE84" s="75"/>
      <c r="AF84" s="152"/>
      <c r="AG84" s="184"/>
      <c r="AH84" s="184"/>
      <c r="AI84" s="591" t="s">
        <v>114</v>
      </c>
      <c r="AJ84" s="591"/>
      <c r="AK84" s="591"/>
      <c r="AL84" s="591"/>
      <c r="AM84" s="591"/>
      <c r="AN84" s="591"/>
      <c r="AO84" s="591"/>
      <c r="AP84" s="591"/>
      <c r="AQ84" s="591"/>
      <c r="AR84" s="591"/>
      <c r="AS84" s="591"/>
      <c r="AT84" s="591"/>
      <c r="AU84" s="591"/>
      <c r="AV84" s="76"/>
      <c r="AW84" s="76"/>
      <c r="AX84" s="76"/>
      <c r="AY84" s="151"/>
      <c r="BA84" s="217"/>
      <c r="BW84" s="77" t="str">
        <f>IF(V82="","✔","")</f>
        <v>✔</v>
      </c>
      <c r="BX84" s="77" t="str">
        <f>IF(V86="","✔","")</f>
        <v>✔</v>
      </c>
      <c r="BY84" s="221" t="s">
        <v>77</v>
      </c>
    </row>
    <row r="85" spans="3:77" ht="13.5" customHeight="1" thickBot="1" x14ac:dyDescent="0.45">
      <c r="S85" s="114"/>
      <c r="U85" s="195"/>
      <c r="V85" s="196"/>
      <c r="W85" s="196"/>
      <c r="X85" s="196"/>
      <c r="Y85" s="196"/>
      <c r="Z85" s="196"/>
      <c r="AA85" s="196"/>
      <c r="AB85" s="196"/>
      <c r="AC85" s="197"/>
      <c r="AD85" s="75"/>
      <c r="AE85" s="75"/>
      <c r="AF85" s="75"/>
      <c r="AG85" s="75"/>
      <c r="AH85" s="75"/>
      <c r="AI85" s="592"/>
      <c r="AJ85" s="592"/>
      <c r="AK85" s="592"/>
      <c r="AL85" s="592"/>
      <c r="AM85" s="592"/>
      <c r="AN85" s="592"/>
      <c r="AO85" s="592"/>
      <c r="AP85" s="592"/>
      <c r="AQ85" s="592"/>
      <c r="AR85" s="592"/>
      <c r="AS85" s="592"/>
      <c r="AT85" s="592"/>
      <c r="AU85" s="592"/>
      <c r="AV85" s="75"/>
      <c r="AW85" s="75"/>
      <c r="AX85" s="75"/>
      <c r="AY85" s="75"/>
      <c r="BA85" s="217"/>
    </row>
    <row r="86" spans="3:77" ht="13.5" customHeight="1" x14ac:dyDescent="0.4">
      <c r="S86" s="114"/>
      <c r="U86" s="198"/>
      <c r="V86" s="535"/>
      <c r="W86" s="536"/>
      <c r="X86" s="539" t="s">
        <v>39</v>
      </c>
      <c r="Y86" s="540"/>
      <c r="Z86" s="540"/>
      <c r="AA86" s="540"/>
      <c r="AB86" s="540"/>
      <c r="AC86" s="199"/>
      <c r="AD86" s="75"/>
      <c r="AE86" s="535"/>
      <c r="AF86" s="536"/>
      <c r="AG86" s="593" t="s">
        <v>21</v>
      </c>
      <c r="AH86" s="594"/>
      <c r="AI86" s="595"/>
      <c r="AJ86" s="596"/>
      <c r="AK86" s="596"/>
      <c r="AL86" s="596"/>
      <c r="AM86" s="596"/>
      <c r="AN86" s="596"/>
      <c r="AO86" s="596"/>
      <c r="AP86" s="596"/>
      <c r="AQ86" s="596"/>
      <c r="AR86" s="596"/>
      <c r="AS86" s="596"/>
      <c r="AT86" s="596"/>
      <c r="AU86" s="596"/>
      <c r="AV86" s="596"/>
      <c r="AW86" s="596"/>
      <c r="AX86" s="596"/>
      <c r="AY86" s="596"/>
      <c r="AZ86" s="597"/>
      <c r="BA86" s="217"/>
    </row>
    <row r="87" spans="3:77" ht="13.5" customHeight="1" thickBot="1" x14ac:dyDescent="0.45">
      <c r="S87" s="114"/>
      <c r="U87" s="198"/>
      <c r="V87" s="537"/>
      <c r="W87" s="538"/>
      <c r="X87" s="539"/>
      <c r="Y87" s="540"/>
      <c r="Z87" s="540"/>
      <c r="AA87" s="540"/>
      <c r="AB87" s="540"/>
      <c r="AC87" s="199"/>
      <c r="AD87" s="75"/>
      <c r="AE87" s="537"/>
      <c r="AF87" s="538"/>
      <c r="AG87" s="593"/>
      <c r="AH87" s="594"/>
      <c r="AI87" s="598"/>
      <c r="AJ87" s="599"/>
      <c r="AK87" s="599"/>
      <c r="AL87" s="599"/>
      <c r="AM87" s="599"/>
      <c r="AN87" s="599"/>
      <c r="AO87" s="599"/>
      <c r="AP87" s="599"/>
      <c r="AQ87" s="599"/>
      <c r="AR87" s="599"/>
      <c r="AS87" s="599"/>
      <c r="AT87" s="599"/>
      <c r="AU87" s="599"/>
      <c r="AV87" s="599"/>
      <c r="AW87" s="599"/>
      <c r="AX87" s="599"/>
      <c r="AY87" s="599"/>
      <c r="AZ87" s="600"/>
      <c r="BA87" s="217"/>
    </row>
    <row r="88" spans="3:77" ht="13.5" customHeight="1" x14ac:dyDescent="0.4">
      <c r="S88" s="114"/>
      <c r="U88" s="200"/>
      <c r="V88" s="179"/>
      <c r="W88" s="179"/>
      <c r="X88" s="179"/>
      <c r="Y88" s="179"/>
      <c r="Z88" s="20"/>
      <c r="AA88" s="20"/>
      <c r="AB88" s="20"/>
      <c r="AC88" s="201"/>
      <c r="AD88" s="202"/>
      <c r="AE88" s="203"/>
      <c r="AF88" s="203"/>
      <c r="AG88" s="203"/>
      <c r="AH88" s="203"/>
      <c r="AI88" s="203"/>
      <c r="AJ88" s="203"/>
      <c r="AK88" s="204"/>
      <c r="AL88" s="203"/>
      <c r="AM88" s="203"/>
      <c r="AN88" s="203"/>
      <c r="AO88" s="203"/>
      <c r="AP88" s="203"/>
      <c r="AQ88" s="203"/>
      <c r="AR88" s="203"/>
      <c r="AS88" s="203"/>
      <c r="AT88" s="203"/>
      <c r="AU88" s="203"/>
      <c r="AV88" s="203"/>
      <c r="AW88" s="203"/>
      <c r="AX88" s="203"/>
      <c r="AY88" s="203"/>
      <c r="AZ88" s="203"/>
      <c r="BA88" s="217"/>
    </row>
    <row r="89" spans="3:77" ht="13.5" customHeight="1" x14ac:dyDescent="0.4">
      <c r="S89" s="114"/>
      <c r="U89" s="205"/>
      <c r="V89" s="194"/>
      <c r="W89" s="194"/>
      <c r="X89" s="194"/>
      <c r="Y89" s="194"/>
      <c r="Z89" s="194"/>
      <c r="AA89" s="194"/>
      <c r="AB89" s="194"/>
      <c r="AC89" s="194"/>
      <c r="AD89" s="194"/>
      <c r="AE89" s="194"/>
      <c r="AF89" s="194"/>
      <c r="AG89" s="194"/>
      <c r="AH89" s="194"/>
      <c r="AI89" s="194"/>
      <c r="AJ89" s="194"/>
      <c r="AK89" s="194"/>
      <c r="AL89" s="194"/>
      <c r="AM89" s="194"/>
      <c r="AN89" s="194"/>
      <c r="AO89" s="194"/>
      <c r="AP89" s="194"/>
      <c r="AQ89" s="194"/>
      <c r="AR89" s="194"/>
      <c r="AS89" s="194"/>
      <c r="AT89" s="257"/>
      <c r="AU89" s="194"/>
      <c r="AV89" s="194"/>
      <c r="AW89" s="194"/>
      <c r="AX89" s="257"/>
      <c r="AY89" s="194"/>
      <c r="AZ89" s="206"/>
      <c r="BA89" s="217"/>
    </row>
    <row r="90" spans="3:77" ht="13.5" customHeight="1" x14ac:dyDescent="0.4">
      <c r="S90" s="114"/>
      <c r="U90" s="601" t="s">
        <v>146</v>
      </c>
      <c r="V90" s="458"/>
      <c r="W90" s="458"/>
      <c r="X90" s="458"/>
      <c r="Y90" s="458"/>
      <c r="Z90" s="458"/>
      <c r="AA90" s="458"/>
      <c r="AB90" s="458"/>
      <c r="AC90" s="458"/>
      <c r="AD90" s="458"/>
      <c r="AE90" s="458"/>
      <c r="AF90" s="458"/>
      <c r="AG90" s="458"/>
      <c r="AH90" s="458"/>
      <c r="AI90" s="458"/>
      <c r="AJ90" s="458"/>
      <c r="AK90" s="458"/>
      <c r="AL90" s="458"/>
      <c r="AM90" s="458"/>
      <c r="AN90" s="458"/>
      <c r="AO90" s="458"/>
      <c r="AP90" s="458"/>
      <c r="AQ90" s="458"/>
      <c r="AR90" s="458"/>
      <c r="AS90" s="458"/>
      <c r="AT90" s="458"/>
      <c r="AU90" s="458"/>
      <c r="AV90" s="458"/>
      <c r="AW90" s="458"/>
      <c r="AX90" s="458"/>
      <c r="AY90" s="458"/>
      <c r="AZ90" s="602"/>
      <c r="BA90" s="217"/>
    </row>
    <row r="91" spans="3:77" ht="13.5" customHeight="1" x14ac:dyDescent="0.4">
      <c r="S91" s="114"/>
      <c r="U91" s="601"/>
      <c r="V91" s="458"/>
      <c r="W91" s="458"/>
      <c r="X91" s="458"/>
      <c r="Y91" s="458"/>
      <c r="Z91" s="458"/>
      <c r="AA91" s="458"/>
      <c r="AB91" s="458"/>
      <c r="AC91" s="458"/>
      <c r="AD91" s="458"/>
      <c r="AE91" s="458"/>
      <c r="AF91" s="458"/>
      <c r="AG91" s="458"/>
      <c r="AH91" s="458"/>
      <c r="AI91" s="458"/>
      <c r="AJ91" s="458"/>
      <c r="AK91" s="458"/>
      <c r="AL91" s="458"/>
      <c r="AM91" s="458"/>
      <c r="AN91" s="458"/>
      <c r="AO91" s="458"/>
      <c r="AP91" s="458"/>
      <c r="AQ91" s="458"/>
      <c r="AR91" s="458"/>
      <c r="AS91" s="458"/>
      <c r="AT91" s="458"/>
      <c r="AU91" s="458"/>
      <c r="AV91" s="458"/>
      <c r="AW91" s="458"/>
      <c r="AX91" s="458"/>
      <c r="AY91" s="458"/>
      <c r="AZ91" s="602"/>
      <c r="BA91" s="217"/>
    </row>
    <row r="92" spans="3:77" ht="13.5" customHeight="1" x14ac:dyDescent="0.4">
      <c r="S92" s="114"/>
      <c r="U92" s="601"/>
      <c r="V92" s="458"/>
      <c r="W92" s="458"/>
      <c r="X92" s="458"/>
      <c r="Y92" s="458"/>
      <c r="Z92" s="458"/>
      <c r="AA92" s="458"/>
      <c r="AB92" s="458"/>
      <c r="AC92" s="458"/>
      <c r="AD92" s="458"/>
      <c r="AE92" s="458"/>
      <c r="AF92" s="458"/>
      <c r="AG92" s="458"/>
      <c r="AH92" s="458"/>
      <c r="AI92" s="458"/>
      <c r="AJ92" s="458"/>
      <c r="AK92" s="458"/>
      <c r="AL92" s="458"/>
      <c r="AM92" s="458"/>
      <c r="AN92" s="458"/>
      <c r="AO92" s="458"/>
      <c r="AP92" s="458"/>
      <c r="AQ92" s="458"/>
      <c r="AR92" s="458"/>
      <c r="AS92" s="458"/>
      <c r="AT92" s="458"/>
      <c r="AU92" s="458"/>
      <c r="AV92" s="458"/>
      <c r="AW92" s="458"/>
      <c r="AX92" s="458"/>
      <c r="AY92" s="458"/>
      <c r="AZ92" s="602"/>
      <c r="BA92" s="217"/>
      <c r="BW92" s="77" t="e">
        <f>IF(#REF!="","✔","")</f>
        <v>#REF!</v>
      </c>
      <c r="BX92" s="77" t="e">
        <f>IF(#REF!="","✔","")</f>
        <v>#REF!</v>
      </c>
      <c r="BY92" s="221" t="s">
        <v>77</v>
      </c>
    </row>
    <row r="93" spans="3:77" ht="13.5" hidden="1" customHeight="1" x14ac:dyDescent="0.4">
      <c r="S93" s="114"/>
      <c r="U93" s="601"/>
      <c r="V93" s="458"/>
      <c r="W93" s="458"/>
      <c r="X93" s="458"/>
      <c r="Y93" s="458"/>
      <c r="Z93" s="458"/>
      <c r="AA93" s="458"/>
      <c r="AB93" s="458"/>
      <c r="AC93" s="458"/>
      <c r="AD93" s="458"/>
      <c r="AE93" s="458"/>
      <c r="AF93" s="458"/>
      <c r="AG93" s="458"/>
      <c r="AH93" s="458"/>
      <c r="AI93" s="458"/>
      <c r="AJ93" s="458"/>
      <c r="AK93" s="458"/>
      <c r="AL93" s="458"/>
      <c r="AM93" s="458"/>
      <c r="AN93" s="458"/>
      <c r="AO93" s="458"/>
      <c r="AP93" s="458"/>
      <c r="AQ93" s="458"/>
      <c r="AR93" s="458"/>
      <c r="AS93" s="458"/>
      <c r="AT93" s="458"/>
      <c r="AU93" s="458"/>
      <c r="AV93" s="458"/>
      <c r="AW93" s="458"/>
      <c r="AX93" s="458"/>
      <c r="AY93" s="458"/>
      <c r="AZ93" s="602"/>
      <c r="BA93" s="217"/>
    </row>
    <row r="94" spans="3:77" ht="13.5" hidden="1" customHeight="1" x14ac:dyDescent="0.4">
      <c r="S94" s="114"/>
      <c r="U94" s="603"/>
      <c r="V94" s="458"/>
      <c r="W94" s="458"/>
      <c r="X94" s="458"/>
      <c r="Y94" s="458"/>
      <c r="Z94" s="458"/>
      <c r="AA94" s="458"/>
      <c r="AB94" s="458"/>
      <c r="AC94" s="458"/>
      <c r="AD94" s="458"/>
      <c r="AE94" s="458"/>
      <c r="AF94" s="458"/>
      <c r="AG94" s="458"/>
      <c r="AH94" s="458"/>
      <c r="AI94" s="458"/>
      <c r="AJ94" s="458"/>
      <c r="AK94" s="458"/>
      <c r="AL94" s="458"/>
      <c r="AM94" s="458"/>
      <c r="AN94" s="458"/>
      <c r="AO94" s="458"/>
      <c r="AP94" s="458"/>
      <c r="AQ94" s="458"/>
      <c r="AR94" s="458"/>
      <c r="AS94" s="458"/>
      <c r="AT94" s="458"/>
      <c r="AU94" s="458"/>
      <c r="AV94" s="458"/>
      <c r="AW94" s="458"/>
      <c r="AX94" s="458"/>
      <c r="AY94" s="458"/>
      <c r="AZ94" s="602"/>
      <c r="BA94" s="217"/>
    </row>
    <row r="95" spans="3:77" ht="13.5" customHeight="1" x14ac:dyDescent="0.4">
      <c r="S95" s="114"/>
      <c r="U95" s="603"/>
      <c r="V95" s="458"/>
      <c r="W95" s="458"/>
      <c r="X95" s="458"/>
      <c r="Y95" s="458"/>
      <c r="Z95" s="458"/>
      <c r="AA95" s="458"/>
      <c r="AB95" s="458"/>
      <c r="AC95" s="458"/>
      <c r="AD95" s="458"/>
      <c r="AE95" s="458"/>
      <c r="AF95" s="458"/>
      <c r="AG95" s="458"/>
      <c r="AH95" s="458"/>
      <c r="AI95" s="458"/>
      <c r="AJ95" s="458"/>
      <c r="AK95" s="458"/>
      <c r="AL95" s="458"/>
      <c r="AM95" s="458"/>
      <c r="AN95" s="458"/>
      <c r="AO95" s="458"/>
      <c r="AP95" s="458"/>
      <c r="AQ95" s="458"/>
      <c r="AR95" s="458"/>
      <c r="AS95" s="458"/>
      <c r="AT95" s="458"/>
      <c r="AU95" s="458"/>
      <c r="AV95" s="458"/>
      <c r="AW95" s="458"/>
      <c r="AX95" s="458"/>
      <c r="AY95" s="458"/>
      <c r="AZ95" s="602"/>
      <c r="BA95" s="217"/>
    </row>
    <row r="96" spans="3:77" ht="13.5" customHeight="1" thickBot="1" x14ac:dyDescent="0.45">
      <c r="C96" s="73"/>
      <c r="D96" s="73"/>
      <c r="E96" s="73"/>
      <c r="F96" s="73"/>
      <c r="O96" s="73"/>
      <c r="P96" s="73"/>
      <c r="Q96" s="73"/>
      <c r="S96" s="114"/>
      <c r="U96" s="207"/>
      <c r="V96" s="208"/>
      <c r="W96" s="209"/>
      <c r="X96" s="209"/>
      <c r="Y96" s="209"/>
      <c r="Z96" s="209"/>
      <c r="AA96" s="209"/>
      <c r="AB96" s="209"/>
      <c r="AC96" s="209"/>
      <c r="AD96" s="210"/>
      <c r="AE96" s="210"/>
      <c r="AF96" s="210"/>
      <c r="AG96" s="210"/>
      <c r="AH96" s="210"/>
      <c r="AI96" s="210"/>
      <c r="AJ96" s="210"/>
      <c r="AK96" s="210"/>
      <c r="AL96" s="210"/>
      <c r="AM96" s="210"/>
      <c r="AN96" s="210"/>
      <c r="AO96" s="210"/>
      <c r="AP96" s="210"/>
      <c r="AQ96" s="210"/>
      <c r="AR96" s="210"/>
      <c r="AS96" s="210"/>
      <c r="AT96" s="210"/>
      <c r="AU96" s="210"/>
      <c r="AV96" s="210"/>
      <c r="AW96" s="210"/>
      <c r="AX96" s="210"/>
      <c r="AY96" s="210"/>
      <c r="AZ96" s="211"/>
      <c r="BA96" s="217"/>
      <c r="BW96" s="77" t="str">
        <f>IF(V86="✔","✔","")</f>
        <v/>
      </c>
      <c r="BY96" s="77" t="e">
        <f>IF(#REF!="✔","✔","")</f>
        <v>#REF!</v>
      </c>
    </row>
    <row r="97" spans="3:52" ht="13.5" customHeight="1" x14ac:dyDescent="0.4">
      <c r="C97" s="73"/>
      <c r="D97" s="73"/>
      <c r="E97" s="73"/>
      <c r="F97" s="73"/>
      <c r="O97" s="73"/>
      <c r="P97" s="73"/>
      <c r="Q97" s="73"/>
      <c r="S97" s="114"/>
      <c r="U97" s="207"/>
      <c r="V97" s="564"/>
      <c r="W97" s="565"/>
      <c r="X97" s="568" t="s">
        <v>161</v>
      </c>
      <c r="Y97" s="569"/>
      <c r="Z97" s="569"/>
      <c r="AA97" s="569"/>
      <c r="AB97" s="569"/>
      <c r="AC97" s="569"/>
      <c r="AD97" s="569"/>
      <c r="AE97" s="569"/>
      <c r="AF97" s="569"/>
      <c r="AG97" s="569"/>
      <c r="AH97" s="569"/>
      <c r="AI97" s="569"/>
      <c r="AJ97" s="569"/>
      <c r="AK97" s="569"/>
      <c r="AL97" s="569"/>
      <c r="AM97" s="569"/>
      <c r="AN97" s="569"/>
      <c r="AO97" s="569"/>
      <c r="AP97" s="569"/>
      <c r="AQ97" s="569"/>
      <c r="AR97" s="569"/>
      <c r="AS97" s="569"/>
      <c r="AT97" s="569"/>
      <c r="AU97" s="569"/>
      <c r="AV97" s="569"/>
      <c r="AW97" s="210"/>
      <c r="AX97" s="210"/>
      <c r="AY97" s="210"/>
      <c r="AZ97" s="211"/>
    </row>
    <row r="98" spans="3:52" ht="13.5" customHeight="1" thickBot="1" x14ac:dyDescent="0.45">
      <c r="C98" s="73"/>
      <c r="D98" s="73"/>
      <c r="E98" s="73"/>
      <c r="F98" s="73"/>
      <c r="O98" s="73"/>
      <c r="P98" s="73"/>
      <c r="Q98" s="73"/>
      <c r="S98" s="114"/>
      <c r="U98" s="207"/>
      <c r="V98" s="566"/>
      <c r="W98" s="567"/>
      <c r="X98" s="570"/>
      <c r="Y98" s="569"/>
      <c r="Z98" s="569"/>
      <c r="AA98" s="569"/>
      <c r="AB98" s="569"/>
      <c r="AC98" s="569"/>
      <c r="AD98" s="569"/>
      <c r="AE98" s="569"/>
      <c r="AF98" s="569"/>
      <c r="AG98" s="569"/>
      <c r="AH98" s="569"/>
      <c r="AI98" s="569"/>
      <c r="AJ98" s="569"/>
      <c r="AK98" s="569"/>
      <c r="AL98" s="569"/>
      <c r="AM98" s="569"/>
      <c r="AN98" s="569"/>
      <c r="AO98" s="569"/>
      <c r="AP98" s="569"/>
      <c r="AQ98" s="569"/>
      <c r="AR98" s="569"/>
      <c r="AS98" s="569"/>
      <c r="AT98" s="569"/>
      <c r="AU98" s="569"/>
      <c r="AV98" s="569"/>
      <c r="AW98" s="210"/>
      <c r="AX98" s="210"/>
      <c r="AY98" s="210"/>
      <c r="AZ98" s="211"/>
    </row>
    <row r="99" spans="3:52" ht="13.5" customHeight="1" x14ac:dyDescent="0.4">
      <c r="C99" s="73"/>
      <c r="D99" s="73"/>
      <c r="E99" s="73"/>
      <c r="F99" s="73"/>
      <c r="O99" s="73"/>
      <c r="P99" s="73"/>
      <c r="Q99" s="73"/>
      <c r="S99" s="114"/>
      <c r="U99" s="212"/>
      <c r="V99" s="213"/>
      <c r="W99" s="214"/>
      <c r="X99" s="214"/>
      <c r="Y99" s="214"/>
      <c r="Z99" s="214"/>
      <c r="AA99" s="214"/>
      <c r="AB99" s="214"/>
      <c r="AC99" s="214"/>
      <c r="AD99" s="215"/>
      <c r="AE99" s="215"/>
      <c r="AF99" s="215"/>
      <c r="AG99" s="215"/>
      <c r="AH99" s="215"/>
      <c r="AI99" s="215"/>
      <c r="AJ99" s="215"/>
      <c r="AK99" s="215"/>
      <c r="AL99" s="215"/>
      <c r="AM99" s="215"/>
      <c r="AN99" s="215"/>
      <c r="AO99" s="215"/>
      <c r="AP99" s="215"/>
      <c r="AQ99" s="215"/>
      <c r="AR99" s="215"/>
      <c r="AS99" s="215"/>
      <c r="AT99" s="215"/>
      <c r="AU99" s="215"/>
      <c r="AV99" s="215"/>
      <c r="AW99" s="215"/>
      <c r="AX99" s="215"/>
      <c r="AY99" s="215"/>
      <c r="AZ99" s="216"/>
    </row>
    <row r="100" spans="3:52" ht="13.5" customHeight="1" x14ac:dyDescent="0.4">
      <c r="S100" s="114"/>
    </row>
    <row r="101" spans="3:52" ht="13.5" customHeight="1" x14ac:dyDescent="0.4">
      <c r="S101" s="114"/>
    </row>
    <row r="102" spans="3:52" ht="13.5" customHeight="1" x14ac:dyDescent="0.4">
      <c r="AD102" s="73"/>
      <c r="AE102" s="73"/>
      <c r="AF102" s="73"/>
      <c r="AG102" s="73"/>
      <c r="AH102" s="73"/>
      <c r="AI102" s="73"/>
      <c r="AJ102" s="73"/>
      <c r="AK102" s="73"/>
      <c r="AL102" s="73"/>
      <c r="AM102" s="73"/>
      <c r="AN102" s="73"/>
      <c r="AO102" s="73"/>
      <c r="AP102" s="73"/>
      <c r="AQ102" s="73"/>
      <c r="AR102" s="73"/>
      <c r="AS102" s="73"/>
      <c r="AT102" s="73"/>
      <c r="AU102" s="73"/>
      <c r="AV102" s="73"/>
      <c r="AW102" s="73"/>
      <c r="AX102" s="73"/>
      <c r="AY102" s="73"/>
    </row>
    <row r="103" spans="3:52" ht="13.5" customHeight="1" x14ac:dyDescent="0.4">
      <c r="V103" s="73"/>
      <c r="AD103" s="73"/>
      <c r="AE103" s="73"/>
      <c r="AF103" s="73"/>
      <c r="AG103" s="73"/>
      <c r="AH103" s="73"/>
      <c r="AI103" s="73"/>
      <c r="AJ103" s="73"/>
      <c r="AK103" s="73"/>
      <c r="AL103" s="73"/>
      <c r="AM103" s="73"/>
      <c r="AN103" s="73"/>
      <c r="AO103" s="73"/>
      <c r="AP103" s="73"/>
      <c r="AQ103" s="73"/>
      <c r="AR103" s="73"/>
      <c r="AS103" s="73"/>
      <c r="AT103" s="73"/>
      <c r="AU103" s="73"/>
      <c r="AV103" s="73"/>
      <c r="AW103" s="73"/>
      <c r="AX103" s="73"/>
      <c r="AY103" s="73"/>
    </row>
    <row r="104" spans="3:52" ht="13.5" customHeight="1" x14ac:dyDescent="0.4">
      <c r="V104" s="73"/>
      <c r="AD104" s="73"/>
      <c r="AE104" s="73"/>
      <c r="AF104" s="73"/>
      <c r="AG104" s="73"/>
      <c r="AH104" s="73"/>
      <c r="AI104" s="73"/>
      <c r="AJ104" s="73"/>
      <c r="AK104" s="73"/>
      <c r="AL104" s="73"/>
      <c r="AM104" s="73"/>
      <c r="AN104" s="73"/>
      <c r="AO104" s="73"/>
      <c r="AP104" s="73"/>
      <c r="AQ104" s="73"/>
      <c r="AR104" s="73"/>
      <c r="AS104" s="73"/>
      <c r="AT104" s="73"/>
      <c r="AU104" s="73"/>
      <c r="AV104" s="73"/>
      <c r="AW104" s="73"/>
      <c r="AX104" s="73"/>
      <c r="AY104" s="73"/>
    </row>
  </sheetData>
  <sheetProtection password="CCEB" sheet="1" objects="1" scenarios="1"/>
  <protectedRanges>
    <protectedRange sqref="AE82:AF83" name="範囲4"/>
    <protectedRange sqref="AF82:AF83 AN82:AN83" name="範囲3"/>
    <protectedRange sqref="AB16:AI17 AC24:AI25 AP27:AS28 AV27:AY28 AC33:AI34 AP33:AS34 AV33:AY34 U50:AZ53 AA60:AI73 V82:W83 V86:W87 AE86:AF87 AI86:AZ87 V97:W98" name="範囲1"/>
  </protectedRanges>
  <mergeCells count="230">
    <mergeCell ref="HP33:HV34"/>
    <mergeCell ref="HP35:HQ35"/>
    <mergeCell ref="HR35:HS35"/>
    <mergeCell ref="HT35:HU35"/>
    <mergeCell ref="HX33:ID34"/>
    <mergeCell ref="HX35:HY35"/>
    <mergeCell ref="HZ35:IA35"/>
    <mergeCell ref="IB35:IC35"/>
    <mergeCell ref="AJ1:AZ1"/>
    <mergeCell ref="AP16:AY17"/>
    <mergeCell ref="BD16:BD17"/>
    <mergeCell ref="DI29:DL31"/>
    <mergeCell ref="DI33:DL34"/>
    <mergeCell ref="DN24:DQ27"/>
    <mergeCell ref="DN29:DQ31"/>
    <mergeCell ref="DN33:DQ34"/>
    <mergeCell ref="DN35:DQ37"/>
    <mergeCell ref="DM35:DM37"/>
    <mergeCell ref="CL35:CN35"/>
    <mergeCell ref="CL37:CN40"/>
    <mergeCell ref="BA2:BA3"/>
    <mergeCell ref="V13:AY14"/>
    <mergeCell ref="AK11:AL11"/>
    <mergeCell ref="EK33:EW35"/>
    <mergeCell ref="X86:AB87"/>
    <mergeCell ref="AE86:AF87"/>
    <mergeCell ref="AG86:AH87"/>
    <mergeCell ref="AI86:AZ87"/>
    <mergeCell ref="U90:AZ95"/>
    <mergeCell ref="DA41:DE43"/>
    <mergeCell ref="DF41:EG43"/>
    <mergeCell ref="DA35:DG37"/>
    <mergeCell ref="BF60:BG61"/>
    <mergeCell ref="BH60:BI61"/>
    <mergeCell ref="CP62:CQ63"/>
    <mergeCell ref="CR62:CS63"/>
    <mergeCell ref="CT62:CU63"/>
    <mergeCell ref="EF33:EJ35"/>
    <mergeCell ref="BD33:BD34"/>
    <mergeCell ref="BE33:BE34"/>
    <mergeCell ref="BF33:BF34"/>
    <mergeCell ref="BD35:BF36"/>
    <mergeCell ref="BA43:BA44"/>
    <mergeCell ref="AP33:AS34"/>
    <mergeCell ref="AT33:AU34"/>
    <mergeCell ref="AV33:AY34"/>
    <mergeCell ref="DG73:EH75"/>
    <mergeCell ref="DB76:DF80"/>
    <mergeCell ref="V97:W98"/>
    <mergeCell ref="X97:AV98"/>
    <mergeCell ref="CO33:CP34"/>
    <mergeCell ref="CO37:CP40"/>
    <mergeCell ref="CQ33:CW34"/>
    <mergeCell ref="CQ37:CW40"/>
    <mergeCell ref="CE35:CK35"/>
    <mergeCell ref="CE37:CK40"/>
    <mergeCell ref="CL28:CN32"/>
    <mergeCell ref="CL33:CN34"/>
    <mergeCell ref="V86:W87"/>
    <mergeCell ref="U64:Y65"/>
    <mergeCell ref="AJ60:AJ61"/>
    <mergeCell ref="U62:Y63"/>
    <mergeCell ref="AA62:AI63"/>
    <mergeCell ref="AJ62:AJ63"/>
    <mergeCell ref="AP27:AS28"/>
    <mergeCell ref="AV27:AY28"/>
    <mergeCell ref="AT27:AU28"/>
    <mergeCell ref="AC27:AI28"/>
    <mergeCell ref="BV38:BW40"/>
    <mergeCell ref="BX38:BY40"/>
    <mergeCell ref="BZ38:CB40"/>
    <mergeCell ref="AI84:AU85"/>
    <mergeCell ref="DG76:EH80"/>
    <mergeCell ref="CH73:CL75"/>
    <mergeCell ref="CM73:CY75"/>
    <mergeCell ref="CH76:CL80"/>
    <mergeCell ref="CM76:CY80"/>
    <mergeCell ref="DB73:DF75"/>
    <mergeCell ref="BD60:BE61"/>
    <mergeCell ref="AJ72:AJ73"/>
    <mergeCell ref="U75:AZ80"/>
    <mergeCell ref="U66:Y67"/>
    <mergeCell ref="AA66:AI67"/>
    <mergeCell ref="AJ66:AJ67"/>
    <mergeCell ref="V82:W83"/>
    <mergeCell ref="X82:AB83"/>
    <mergeCell ref="U68:Y69"/>
    <mergeCell ref="AA68:AI69"/>
    <mergeCell ref="AJ68:AJ69"/>
    <mergeCell ref="AK69:AN73"/>
    <mergeCell ref="AO69:AZ73"/>
    <mergeCell ref="U70:Y71"/>
    <mergeCell ref="AA70:AI71"/>
    <mergeCell ref="U72:Y73"/>
    <mergeCell ref="AA72:AI73"/>
    <mergeCell ref="AJ70:AJ71"/>
    <mergeCell ref="AE82:AF83"/>
    <mergeCell ref="AG82:BA83"/>
    <mergeCell ref="C35:F37"/>
    <mergeCell ref="G35:P37"/>
    <mergeCell ref="S35:S37"/>
    <mergeCell ref="U45:AZ48"/>
    <mergeCell ref="EF37:EJ40"/>
    <mergeCell ref="EK37:EW40"/>
    <mergeCell ref="U50:AZ53"/>
    <mergeCell ref="U55:AZ58"/>
    <mergeCell ref="AK39:AN43"/>
    <mergeCell ref="V33:AA34"/>
    <mergeCell ref="AC33:AI34"/>
    <mergeCell ref="BV33:BW34"/>
    <mergeCell ref="BX33:BY34"/>
    <mergeCell ref="BZ33:CB34"/>
    <mergeCell ref="BV35:BW37"/>
    <mergeCell ref="BX35:BY37"/>
    <mergeCell ref="BZ35:CB37"/>
    <mergeCell ref="AJ33:AO34"/>
    <mergeCell ref="DA33:DG34"/>
    <mergeCell ref="V27:AB28"/>
    <mergeCell ref="AJ27:AO28"/>
    <mergeCell ref="AJ24:AK25"/>
    <mergeCell ref="AL24:AP25"/>
    <mergeCell ref="AQ24:AV25"/>
    <mergeCell ref="AC24:AI25"/>
    <mergeCell ref="CE28:CK32"/>
    <mergeCell ref="AA64:AI65"/>
    <mergeCell ref="AJ64:AJ65"/>
    <mergeCell ref="U60:Y61"/>
    <mergeCell ref="AA60:AI61"/>
    <mergeCell ref="BD24:BD25"/>
    <mergeCell ref="BD27:BD28"/>
    <mergeCell ref="BE27:BE28"/>
    <mergeCell ref="BV27:BW28"/>
    <mergeCell ref="BX27:BY28"/>
    <mergeCell ref="BZ27:CB28"/>
    <mergeCell ref="AJ30:AK31"/>
    <mergeCell ref="AL30:AO31"/>
    <mergeCell ref="AP30:AY31"/>
    <mergeCell ref="CE33:CK34"/>
    <mergeCell ref="AO39:AZ43"/>
    <mergeCell ref="U36:AZ37"/>
    <mergeCell ref="GC14:GD15"/>
    <mergeCell ref="GE14:GE15"/>
    <mergeCell ref="GE18:GE19"/>
    <mergeCell ref="G21:P22"/>
    <mergeCell ref="EF25:EJ32"/>
    <mergeCell ref="EK25:EW32"/>
    <mergeCell ref="S28:S32"/>
    <mergeCell ref="DA21:DG22"/>
    <mergeCell ref="DA24:DG27"/>
    <mergeCell ref="DA29:DG31"/>
    <mergeCell ref="EK14:EW16"/>
    <mergeCell ref="FA14:FE16"/>
    <mergeCell ref="FF14:FR16"/>
    <mergeCell ref="EA14:EC15"/>
    <mergeCell ref="ED14:EE17"/>
    <mergeCell ref="CO21:CP22"/>
    <mergeCell ref="S22:S25"/>
    <mergeCell ref="V16:Z17"/>
    <mergeCell ref="AJ16:AK17"/>
    <mergeCell ref="AL16:AO17"/>
    <mergeCell ref="FY16:FZ17"/>
    <mergeCell ref="GC16:GD17"/>
    <mergeCell ref="G23:P24"/>
    <mergeCell ref="V21:AX22"/>
    <mergeCell ref="FW16:FX17"/>
    <mergeCell ref="B11:E12"/>
    <mergeCell ref="G11:P12"/>
    <mergeCell ref="CQ21:CW22"/>
    <mergeCell ref="CL19:CN20"/>
    <mergeCell ref="CL21:CN22"/>
    <mergeCell ref="EF20:EJ22"/>
    <mergeCell ref="EK20:EW22"/>
    <mergeCell ref="EA20:EB21"/>
    <mergeCell ref="BV21:BW22"/>
    <mergeCell ref="BX21:BY22"/>
    <mergeCell ref="BZ21:CB22"/>
    <mergeCell ref="B19:E20"/>
    <mergeCell ref="G19:P20"/>
    <mergeCell ref="B21:E22"/>
    <mergeCell ref="S20:S21"/>
    <mergeCell ref="Q7:Q24"/>
    <mergeCell ref="AP9:AV10"/>
    <mergeCell ref="B23:E24"/>
    <mergeCell ref="S11:S12"/>
    <mergeCell ref="CE21:CK22"/>
    <mergeCell ref="V24:AA25"/>
    <mergeCell ref="DI24:DL27"/>
    <mergeCell ref="AB16:AI17"/>
    <mergeCell ref="FF17:FR19"/>
    <mergeCell ref="EF14:EJ16"/>
    <mergeCell ref="CE19:CK20"/>
    <mergeCell ref="BD7:BD8"/>
    <mergeCell ref="GC12:GD13"/>
    <mergeCell ref="GE12:GE13"/>
    <mergeCell ref="B13:E14"/>
    <mergeCell ref="G13:P14"/>
    <mergeCell ref="S13:S14"/>
    <mergeCell ref="U9:Y10"/>
    <mergeCell ref="AA9:AH10"/>
    <mergeCell ref="GE16:GE17"/>
    <mergeCell ref="B17:E18"/>
    <mergeCell ref="G17:P18"/>
    <mergeCell ref="S17:S19"/>
    <mergeCell ref="EF17:EJ19"/>
    <mergeCell ref="EK17:EW19"/>
    <mergeCell ref="FA17:FE19"/>
    <mergeCell ref="B15:F16"/>
    <mergeCell ref="G15:P16"/>
    <mergeCell ref="S15:S16"/>
    <mergeCell ref="EA16:EC17"/>
    <mergeCell ref="FU16:FV17"/>
    <mergeCell ref="EA7:EC8"/>
    <mergeCell ref="FU7:FV8"/>
    <mergeCell ref="FW7:FX8"/>
    <mergeCell ref="FY7:FZ8"/>
    <mergeCell ref="EL9:EL10"/>
    <mergeCell ref="U7:Y8"/>
    <mergeCell ref="AA7:AH8"/>
    <mergeCell ref="AI7:AI8"/>
    <mergeCell ref="AI9:AI10"/>
    <mergeCell ref="BD9:BD10"/>
    <mergeCell ref="B2:R5"/>
    <mergeCell ref="B7:E8"/>
    <mergeCell ref="G7:P8"/>
    <mergeCell ref="S7:S8"/>
    <mergeCell ref="U2:AZ5"/>
    <mergeCell ref="B9:E10"/>
    <mergeCell ref="G9:P10"/>
    <mergeCell ref="S9:S10"/>
    <mergeCell ref="EL7:EL8"/>
  </mergeCells>
  <phoneticPr fontId="3"/>
  <conditionalFormatting sqref="U9:AI10">
    <cfRule type="expression" dxfId="25" priority="11">
      <formula>$AA$7="休止（留学）"</formula>
    </cfRule>
  </conditionalFormatting>
  <conditionalFormatting sqref="U12:AZ18">
    <cfRule type="expression" dxfId="24" priority="10">
      <formula>$AA$7="休止（留学）"</formula>
    </cfRule>
  </conditionalFormatting>
  <conditionalFormatting sqref="U20:AZ37">
    <cfRule type="expression" dxfId="23" priority="9">
      <formula>$AA$7="休止（通常の休学）"</formula>
    </cfRule>
  </conditionalFormatting>
  <conditionalFormatting sqref="AJ33:AY34">
    <cfRule type="expression" dxfId="22" priority="8">
      <formula>$AC$33&lt;&gt;$BV$30</formula>
    </cfRule>
  </conditionalFormatting>
  <conditionalFormatting sqref="AO39:AZ43">
    <cfRule type="expression" dxfId="21" priority="6">
      <formula>$AO$39=$FF$14</formula>
    </cfRule>
    <cfRule type="expression" dxfId="20" priority="7">
      <formula>$AO$39=$DF$41</formula>
    </cfRule>
  </conditionalFormatting>
  <conditionalFormatting sqref="AO69:AZ73">
    <cfRule type="expression" dxfId="19" priority="4">
      <formula>$AO$69=$DG$73</formula>
    </cfRule>
    <cfRule type="expression" dxfId="18" priority="5">
      <formula>$AO$69=$DG$76</formula>
    </cfRule>
  </conditionalFormatting>
  <conditionalFormatting sqref="AE83:AF83 AE82:AG82">
    <cfRule type="expression" dxfId="17" priority="1">
      <formula>$AC$33="海外留学支援制度以外"</formula>
    </cfRule>
    <cfRule type="expression" dxfId="16" priority="2">
      <formula>$AA$7&lt;&gt;"休止（留学）"</formula>
    </cfRule>
  </conditionalFormatting>
  <dataValidations count="16">
    <dataValidation type="date" allowBlank="1" showInputMessage="1" showErrorMessage="1" error="西暦YYYY/MM/DDの形式で入力してください。" sqref="AA60:AI61">
      <formula1>1</formula1>
      <formula2>219148</formula2>
    </dataValidation>
    <dataValidation type="textLength" allowBlank="1" showInputMessage="1" showErrorMessage="1" error="50文字以上の入力はできません。簡潔にご記入ください（入らない場合４．学連絡事項記入欄も併せてご活用ください）。" sqref="AI86:AZ87">
      <formula1>0</formula1>
      <formula2>50</formula2>
    </dataValidation>
    <dataValidation allowBlank="1" showInputMessage="1" showErrorMessage="1" error="西暦YYYY/MM/DDの形式で入力してください。" sqref="AP9:AV10 AA72:AD72 AA66:AI69 FU7:FZ8 AQ24:AV25 AW15:AZ15 DR14:DZ18 BW18:CC18 AW23:AY23 AP18:AV19 BA9:BA11 BV21:CB22 FU16:FZ17 BD35 AZ20:AZ21 U21:U22 BA13:BA14 BV33:CB40 AC27:AI28 BV27:CB28 AP16 CD14:CZ18 BW14:CC15 AP30 BB14:BC18 BE14:BV18 BD14:BD16 BD18 BD7 BD9 BD24 BD27:BE27 BD33:BF33"/>
    <dataValidation type="date" allowBlank="1" showInputMessage="1" showErrorMessage="1" error="西暦YYYY/MM/DDの形式で入力してください。" sqref="AA18:AI19 AP7:AV8">
      <formula1>367</formula1>
      <formula2>110305</formula2>
    </dataValidation>
    <dataValidation type="whole" allowBlank="1" showInputMessage="1" showErrorMessage="1" error="6桁の学校番号を入力してください。" sqref="AA70:AI71">
      <formula1>100000</formula1>
      <formula2>999999</formula2>
    </dataValidation>
    <dataValidation type="list" allowBlank="1" showInputMessage="1" showErrorMessage="1" sqref="V82:W83">
      <formula1>$BX$84:$BX$85</formula1>
    </dataValidation>
    <dataValidation type="list" allowBlank="1" showInputMessage="1" showErrorMessage="1" sqref="V86:W87">
      <formula1>$BW$84:$BW$85</formula1>
    </dataValidation>
    <dataValidation type="list" allowBlank="1" showInputMessage="1" showErrorMessage="1" sqref="AE86:AF87">
      <formula1>$BY$84:$BY$85</formula1>
    </dataValidation>
    <dataValidation type="list" allowBlank="1" showInputMessage="1" showErrorMessage="1" sqref="V97:W98">
      <formula1>$BW$96:$BW$97</formula1>
    </dataValidation>
    <dataValidation type="list" allowBlank="1" showInputMessage="1" showErrorMessage="1" error="西暦YYYY/MM/DDの形式で入力してください。" sqref="AC33:AI34">
      <formula1>$BV$30:$BV$32</formula1>
    </dataValidation>
    <dataValidation type="date" allowBlank="1" showInputMessage="1" showErrorMessage="1" errorTitle="休学期間エラー②" error="西暦YYYY/MM/DDの形式で入力してください。または開始日より前の日付が入力されています。" sqref="AV27:AY28">
      <formula1>AP27</formula1>
      <formula2>401655</formula2>
    </dataValidation>
    <dataValidation type="date" allowBlank="1" showInputMessage="1" showErrorMessage="1" errorTitle="休学日エラー" error="西暦YYYY/MM/DDの形式で入力してください。" sqref="AB16:AI17">
      <formula1>367</formula1>
      <formula2>110305</formula2>
    </dataValidation>
    <dataValidation type="date" allowBlank="1" showInputMessage="1" showErrorMessage="1" errorTitle="休学期間エラー①" error="西暦YYYY/MM/DDの形式で入力してください。" sqref="AP27:AS28">
      <formula1>367</formula1>
      <formula2>401655</formula2>
    </dataValidation>
    <dataValidation type="date" allowBlank="1" showInputMessage="1" showErrorMessage="1" errorTitle="国費受給期間エラー①" error="開始月より前の月が入力されています。" sqref="AV33:AY34">
      <formula1>HX33</formula1>
      <formula2>401655</formula2>
    </dataValidation>
    <dataValidation type="textLength" allowBlank="1" showInputMessage="1" showErrorMessage="1" error="全角１３０文字以内で入力してください。" sqref="U50:AZ53">
      <formula1>0</formula1>
      <formula2>130</formula2>
    </dataValidation>
    <dataValidation type="list" allowBlank="1" showInputMessage="1" showErrorMessage="1" sqref="AE82:AF83">
      <formula1>$BD$82:$BD$83</formula1>
    </dataValidation>
  </dataValidations>
  <printOptions horizontalCentered="1" verticalCentered="1"/>
  <pageMargins left="0.39370078740157483" right="0" top="0" bottom="0" header="0.51181102362204722" footer="0.51181102362204722"/>
  <pageSetup paperSize="9" scale="4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BW362"/>
  <sheetViews>
    <sheetView showGridLines="0" view="pageBreakPreview" zoomScale="85" zoomScaleNormal="96" zoomScaleSheetLayoutView="85" workbookViewId="0">
      <selection activeCell="V18" sqref="V18:W21"/>
    </sheetView>
  </sheetViews>
  <sheetFormatPr defaultColWidth="7.875" defaultRowHeight="13.5" x14ac:dyDescent="0.4"/>
  <cols>
    <col min="1" max="48" width="2.625" style="2" customWidth="1"/>
    <col min="49" max="54" width="2.625" style="1" customWidth="1"/>
    <col min="55" max="55" width="2.625" style="2" hidden="1" customWidth="1"/>
    <col min="56" max="56" width="2" style="2" hidden="1" customWidth="1"/>
    <col min="57" max="73" width="7.875" style="2" hidden="1" customWidth="1"/>
    <col min="74" max="74" width="11.125" style="2" hidden="1" customWidth="1"/>
    <col min="75" max="75" width="7.875" style="2" hidden="1" customWidth="1"/>
    <col min="76" max="76" width="0" style="2" hidden="1" customWidth="1"/>
    <col min="77" max="16384" width="7.875" style="2"/>
  </cols>
  <sheetData>
    <row r="1" spans="1:66" ht="14.25" customHeight="1" thickBot="1" x14ac:dyDescent="0.45">
      <c r="A1" s="1"/>
      <c r="B1" s="778" t="s">
        <v>124</v>
      </c>
      <c r="C1" s="778"/>
      <c r="D1" s="778"/>
      <c r="E1" s="778"/>
      <c r="F1" s="778"/>
      <c r="G1" s="778"/>
      <c r="H1" s="778"/>
      <c r="I1" s="778"/>
      <c r="J1" s="778"/>
      <c r="K1" s="778"/>
      <c r="L1" s="778"/>
      <c r="M1" s="778"/>
      <c r="N1" s="778"/>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1:66" ht="18" customHeight="1" x14ac:dyDescent="0.4">
      <c r="A2" s="1"/>
      <c r="B2" s="778"/>
      <c r="C2" s="778"/>
      <c r="D2" s="778"/>
      <c r="E2" s="778"/>
      <c r="F2" s="778"/>
      <c r="G2" s="778"/>
      <c r="H2" s="778"/>
      <c r="I2" s="778"/>
      <c r="J2" s="778"/>
      <c r="K2" s="778"/>
      <c r="L2" s="778"/>
      <c r="M2" s="778"/>
      <c r="N2" s="778"/>
      <c r="P2" s="827" t="s">
        <v>122</v>
      </c>
      <c r="Q2" s="827"/>
      <c r="R2" s="827"/>
      <c r="S2" s="827"/>
      <c r="T2" s="827"/>
      <c r="U2" s="827"/>
      <c r="V2" s="827"/>
      <c r="W2" s="827"/>
      <c r="X2" s="827"/>
      <c r="Y2" s="827"/>
      <c r="Z2" s="827"/>
      <c r="AA2" s="827"/>
      <c r="AB2" s="827"/>
      <c r="AC2" s="827"/>
      <c r="AD2" s="827"/>
      <c r="AE2" s="827"/>
      <c r="AF2" s="827"/>
      <c r="AG2" s="827"/>
      <c r="AH2" s="827"/>
      <c r="AI2" s="827"/>
      <c r="AJ2" s="827"/>
      <c r="AK2" s="827"/>
      <c r="AL2" s="827"/>
      <c r="AM2" s="827"/>
      <c r="AN2" s="827"/>
      <c r="AO2" s="885" t="s">
        <v>159</v>
      </c>
      <c r="AP2" s="886"/>
      <c r="AQ2" s="886"/>
      <c r="AR2" s="886"/>
      <c r="AS2" s="886"/>
      <c r="AT2" s="886"/>
      <c r="AU2" s="886"/>
      <c r="AV2" s="886"/>
      <c r="AW2" s="886"/>
      <c r="AX2" s="886"/>
      <c r="AY2" s="886"/>
      <c r="AZ2" s="886"/>
      <c r="BA2" s="887"/>
    </row>
    <row r="3" spans="1:66" ht="18" customHeight="1" thickBot="1" x14ac:dyDescent="0.45">
      <c r="A3" s="1"/>
      <c r="D3" s="1"/>
      <c r="E3" s="1"/>
      <c r="F3" s="1"/>
      <c r="G3" s="1"/>
      <c r="H3" s="1"/>
      <c r="I3" s="1"/>
      <c r="J3" s="3"/>
      <c r="K3" s="3"/>
      <c r="L3" s="3"/>
      <c r="M3" s="3"/>
      <c r="N3" s="3"/>
      <c r="O3" s="4"/>
      <c r="P3" s="827"/>
      <c r="Q3" s="827"/>
      <c r="R3" s="827"/>
      <c r="S3" s="827"/>
      <c r="T3" s="827"/>
      <c r="U3" s="827"/>
      <c r="V3" s="827"/>
      <c r="W3" s="827"/>
      <c r="X3" s="827"/>
      <c r="Y3" s="827"/>
      <c r="Z3" s="827"/>
      <c r="AA3" s="827"/>
      <c r="AB3" s="827"/>
      <c r="AC3" s="827"/>
      <c r="AD3" s="827"/>
      <c r="AE3" s="827"/>
      <c r="AF3" s="827"/>
      <c r="AG3" s="827"/>
      <c r="AH3" s="827"/>
      <c r="AI3" s="827"/>
      <c r="AJ3" s="827"/>
      <c r="AK3" s="827"/>
      <c r="AL3" s="827"/>
      <c r="AM3" s="827"/>
      <c r="AN3" s="827"/>
      <c r="AO3" s="888"/>
      <c r="AP3" s="889"/>
      <c r="AQ3" s="889"/>
      <c r="AR3" s="889"/>
      <c r="AS3" s="889"/>
      <c r="AT3" s="889"/>
      <c r="AU3" s="889"/>
      <c r="AV3" s="889"/>
      <c r="AW3" s="889"/>
      <c r="AX3" s="889"/>
      <c r="AY3" s="889"/>
      <c r="AZ3" s="889"/>
      <c r="BA3" s="890"/>
    </row>
    <row r="4" spans="1:66" ht="18" customHeight="1" x14ac:dyDescent="0.4">
      <c r="A4" s="1"/>
      <c r="B4" s="5" t="s">
        <v>0</v>
      </c>
      <c r="C4" s="1"/>
      <c r="D4" s="3"/>
      <c r="E4" s="3"/>
      <c r="F4" s="3"/>
      <c r="G4" s="3"/>
      <c r="H4" s="3"/>
      <c r="I4" s="3"/>
      <c r="J4" s="3"/>
      <c r="K4" s="3"/>
      <c r="L4" s="3"/>
      <c r="M4" s="3"/>
      <c r="N4" s="3"/>
      <c r="O4" s="3"/>
      <c r="P4" s="3"/>
      <c r="Q4" s="3"/>
      <c r="R4" s="3"/>
      <c r="S4" s="631" t="s">
        <v>164</v>
      </c>
      <c r="T4" s="631"/>
      <c r="U4" s="631"/>
      <c r="V4" s="631"/>
      <c r="W4" s="631"/>
      <c r="X4" s="631"/>
      <c r="Y4" s="631"/>
      <c r="Z4" s="631"/>
      <c r="AA4" s="631"/>
      <c r="AB4" s="631"/>
      <c r="AC4" s="631"/>
      <c r="AD4" s="631"/>
      <c r="AE4" s="631"/>
      <c r="AF4" s="631"/>
      <c r="AG4" s="631"/>
      <c r="AH4" s="631"/>
      <c r="AI4" s="631"/>
      <c r="AJ4" s="631"/>
      <c r="AK4" s="631"/>
      <c r="AL4" s="631"/>
      <c r="AM4" s="3"/>
      <c r="AN4" s="3"/>
      <c r="AO4" s="633" t="str">
        <f>IF(OR(AB75="✔",AB79="✔",AJ79="✔",AJ75="✔"),"送付必要","送付不要")</f>
        <v>送付不要</v>
      </c>
      <c r="AP4" s="634"/>
      <c r="AQ4" s="634"/>
      <c r="AR4" s="634"/>
      <c r="AS4" s="634"/>
      <c r="AT4" s="634"/>
      <c r="AU4" s="634"/>
      <c r="AV4" s="634"/>
      <c r="AW4" s="634"/>
      <c r="AX4" s="634"/>
      <c r="AY4" s="634"/>
      <c r="AZ4" s="634"/>
      <c r="BA4" s="635"/>
      <c r="BE4" s="2" t="s">
        <v>147</v>
      </c>
    </row>
    <row r="5" spans="1:66" ht="18" customHeight="1" thickBot="1" x14ac:dyDescent="0.45">
      <c r="A5" s="1"/>
      <c r="B5" s="6" t="s">
        <v>1</v>
      </c>
      <c r="C5" s="3"/>
      <c r="D5" s="7"/>
      <c r="E5" s="7"/>
      <c r="F5" s="7"/>
      <c r="G5" s="7"/>
      <c r="H5" s="7"/>
      <c r="I5" s="7"/>
      <c r="J5" s="7"/>
      <c r="K5" s="7"/>
      <c r="L5" s="7"/>
      <c r="M5" s="7"/>
      <c r="N5" s="7"/>
      <c r="O5" s="7"/>
      <c r="P5" s="7"/>
      <c r="Q5" s="1"/>
      <c r="R5" s="1"/>
      <c r="S5" s="631"/>
      <c r="T5" s="631"/>
      <c r="U5" s="631"/>
      <c r="V5" s="631"/>
      <c r="W5" s="631"/>
      <c r="X5" s="631"/>
      <c r="Y5" s="631"/>
      <c r="Z5" s="631"/>
      <c r="AA5" s="631"/>
      <c r="AB5" s="631"/>
      <c r="AC5" s="631"/>
      <c r="AD5" s="631"/>
      <c r="AE5" s="631"/>
      <c r="AF5" s="631"/>
      <c r="AG5" s="631"/>
      <c r="AH5" s="631"/>
      <c r="AI5" s="631"/>
      <c r="AJ5" s="631"/>
      <c r="AK5" s="631"/>
      <c r="AL5" s="631"/>
      <c r="AM5" s="1"/>
      <c r="AN5" s="1"/>
      <c r="AO5" s="636"/>
      <c r="AP5" s="637"/>
      <c r="AQ5" s="637"/>
      <c r="AR5" s="637"/>
      <c r="AS5" s="637"/>
      <c r="AT5" s="637"/>
      <c r="AU5" s="637"/>
      <c r="AV5" s="637"/>
      <c r="AW5" s="637"/>
      <c r="AX5" s="637"/>
      <c r="AY5" s="637"/>
      <c r="AZ5" s="637"/>
      <c r="BA5" s="638"/>
      <c r="BE5" s="2" t="s">
        <v>148</v>
      </c>
    </row>
    <row r="6" spans="1:66" ht="6" customHeight="1" x14ac:dyDescent="0.4">
      <c r="A6" s="1"/>
      <c r="B6" s="6"/>
      <c r="C6" s="3"/>
      <c r="D6" s="7"/>
      <c r="E6" s="7"/>
      <c r="F6" s="7"/>
      <c r="G6" s="7"/>
      <c r="H6" s="7"/>
      <c r="I6" s="7"/>
      <c r="J6" s="7"/>
      <c r="K6" s="7"/>
      <c r="L6" s="7"/>
      <c r="M6" s="7"/>
      <c r="N6" s="7"/>
      <c r="O6" s="7"/>
      <c r="P6" s="7"/>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row>
    <row r="7" spans="1:66" ht="18" customHeight="1" thickBot="1" x14ac:dyDescent="0.45">
      <c r="A7" s="1"/>
      <c r="B7" s="828" t="s">
        <v>2</v>
      </c>
      <c r="C7" s="828"/>
      <c r="D7" s="828"/>
      <c r="E7" s="828"/>
      <c r="F7" s="828"/>
      <c r="G7" s="828"/>
      <c r="H7" s="828"/>
      <c r="I7" s="828"/>
      <c r="J7" s="828"/>
      <c r="K7" s="828"/>
      <c r="L7" s="828"/>
      <c r="M7" s="828"/>
      <c r="N7" s="828"/>
      <c r="O7" s="828"/>
      <c r="AK7" s="9"/>
      <c r="AL7" s="9"/>
    </row>
    <row r="8" spans="1:66" ht="18" customHeight="1" x14ac:dyDescent="0.2">
      <c r="A8" s="1"/>
      <c r="B8" s="828"/>
      <c r="C8" s="828"/>
      <c r="D8" s="828"/>
      <c r="E8" s="828"/>
      <c r="F8" s="828"/>
      <c r="G8" s="828"/>
      <c r="H8" s="828"/>
      <c r="I8" s="828"/>
      <c r="J8" s="828"/>
      <c r="K8" s="828"/>
      <c r="L8" s="828"/>
      <c r="M8" s="828"/>
      <c r="N8" s="828"/>
      <c r="O8" s="828"/>
      <c r="P8" s="12"/>
      <c r="AD8" s="829" t="s">
        <v>3</v>
      </c>
      <c r="AE8" s="830"/>
      <c r="AF8" s="830"/>
      <c r="AG8" s="830"/>
      <c r="AH8" s="830"/>
      <c r="AI8" s="831"/>
      <c r="AJ8" s="945" t="str">
        <f>IF(AW108&lt;&gt;0,"（西暦）　 　　   　年　　 　 月　　 　 日",'①基本情報・異動情報（学生入力用）'!F5)</f>
        <v>（西暦）　 　　   　年　　 　 月　　 　 日</v>
      </c>
      <c r="AK8" s="946"/>
      <c r="AL8" s="946"/>
      <c r="AM8" s="946"/>
      <c r="AN8" s="946"/>
      <c r="AO8" s="946"/>
      <c r="AP8" s="946"/>
      <c r="AQ8" s="946"/>
      <c r="AR8" s="946"/>
      <c r="AS8" s="946"/>
      <c r="AT8" s="946"/>
      <c r="AU8" s="946"/>
      <c r="AV8" s="946"/>
      <c r="AW8" s="946"/>
      <c r="AX8" s="946"/>
      <c r="AY8" s="946"/>
      <c r="AZ8" s="946"/>
      <c r="BA8" s="947"/>
    </row>
    <row r="9" spans="1:66" ht="6" customHeight="1" x14ac:dyDescent="0.15">
      <c r="A9" s="1"/>
      <c r="B9" s="943" t="s">
        <v>4</v>
      </c>
      <c r="C9" s="943"/>
      <c r="D9" s="943"/>
      <c r="E9" s="943"/>
      <c r="F9" s="943"/>
      <c r="G9" s="943"/>
      <c r="H9" s="943"/>
      <c r="I9" s="943"/>
      <c r="J9" s="943"/>
      <c r="K9" s="943"/>
      <c r="L9" s="943"/>
      <c r="M9" s="943"/>
      <c r="N9" s="943"/>
      <c r="O9" s="943"/>
      <c r="P9" s="943"/>
      <c r="Q9" s="943"/>
      <c r="R9" s="943"/>
      <c r="S9" s="943"/>
      <c r="T9" s="943"/>
      <c r="U9" s="943"/>
      <c r="V9" s="943"/>
      <c r="W9" s="943"/>
      <c r="X9" s="301"/>
      <c r="Y9" s="301"/>
      <c r="Z9" s="301"/>
      <c r="AA9" s="301"/>
      <c r="AB9" s="301"/>
      <c r="AC9" s="301"/>
      <c r="AD9" s="832"/>
      <c r="AE9" s="833"/>
      <c r="AF9" s="833"/>
      <c r="AG9" s="833"/>
      <c r="AH9" s="833"/>
      <c r="AI9" s="834"/>
      <c r="AJ9" s="948"/>
      <c r="AK9" s="949"/>
      <c r="AL9" s="949"/>
      <c r="AM9" s="949"/>
      <c r="AN9" s="949"/>
      <c r="AO9" s="949"/>
      <c r="AP9" s="949"/>
      <c r="AQ9" s="949"/>
      <c r="AR9" s="949"/>
      <c r="AS9" s="949"/>
      <c r="AT9" s="949"/>
      <c r="AU9" s="949"/>
      <c r="AV9" s="949"/>
      <c r="AW9" s="949"/>
      <c r="AX9" s="949"/>
      <c r="AY9" s="949"/>
      <c r="AZ9" s="949"/>
      <c r="BA9" s="950"/>
    </row>
    <row r="10" spans="1:66" ht="6" customHeight="1" thickBot="1" x14ac:dyDescent="0.2">
      <c r="A10" s="1"/>
      <c r="B10" s="943"/>
      <c r="C10" s="943"/>
      <c r="D10" s="943"/>
      <c r="E10" s="943"/>
      <c r="F10" s="943"/>
      <c r="G10" s="943"/>
      <c r="H10" s="943"/>
      <c r="I10" s="943"/>
      <c r="J10" s="943"/>
      <c r="K10" s="943"/>
      <c r="L10" s="943"/>
      <c r="M10" s="943"/>
      <c r="N10" s="943"/>
      <c r="O10" s="943"/>
      <c r="P10" s="943"/>
      <c r="Q10" s="943"/>
      <c r="R10" s="943"/>
      <c r="S10" s="943"/>
      <c r="T10" s="943"/>
      <c r="U10" s="943"/>
      <c r="V10" s="943"/>
      <c r="W10" s="943"/>
      <c r="X10" s="301"/>
      <c r="Y10" s="301"/>
      <c r="Z10" s="301"/>
      <c r="AA10" s="301"/>
      <c r="AB10" s="301"/>
      <c r="AC10" s="301"/>
      <c r="AD10" s="835"/>
      <c r="AE10" s="836"/>
      <c r="AF10" s="836"/>
      <c r="AG10" s="836"/>
      <c r="AH10" s="836"/>
      <c r="AI10" s="837"/>
      <c r="AJ10" s="951"/>
      <c r="AK10" s="952"/>
      <c r="AL10" s="952"/>
      <c r="AM10" s="952"/>
      <c r="AN10" s="952"/>
      <c r="AO10" s="952"/>
      <c r="AP10" s="952"/>
      <c r="AQ10" s="952"/>
      <c r="AR10" s="952"/>
      <c r="AS10" s="952"/>
      <c r="AT10" s="952"/>
      <c r="AU10" s="952"/>
      <c r="AV10" s="952"/>
      <c r="AW10" s="952"/>
      <c r="AX10" s="952"/>
      <c r="AY10" s="952"/>
      <c r="AZ10" s="952"/>
      <c r="BA10" s="953"/>
    </row>
    <row r="11" spans="1:66" ht="6" customHeight="1" thickBot="1" x14ac:dyDescent="0.2">
      <c r="A11" s="1"/>
      <c r="B11" s="944"/>
      <c r="C11" s="944"/>
      <c r="D11" s="944"/>
      <c r="E11" s="944"/>
      <c r="F11" s="944"/>
      <c r="G11" s="944"/>
      <c r="H11" s="944"/>
      <c r="I11" s="944"/>
      <c r="J11" s="944"/>
      <c r="K11" s="944"/>
      <c r="L11" s="944"/>
      <c r="M11" s="944"/>
      <c r="N11" s="944"/>
      <c r="O11" s="944"/>
      <c r="P11" s="944"/>
      <c r="Q11" s="944"/>
      <c r="R11" s="944"/>
      <c r="S11" s="944"/>
      <c r="T11" s="944"/>
      <c r="U11" s="944"/>
      <c r="V11" s="944"/>
      <c r="W11" s="944"/>
      <c r="X11" s="302"/>
      <c r="Y11" s="302"/>
      <c r="Z11" s="302"/>
      <c r="AA11" s="302"/>
      <c r="AB11" s="302"/>
      <c r="AC11" s="302"/>
      <c r="AD11" s="302"/>
      <c r="AE11" s="302"/>
      <c r="AF11" s="302"/>
      <c r="AG11" s="302"/>
      <c r="AH11" s="302"/>
      <c r="AI11" s="302"/>
      <c r="AJ11" s="302"/>
      <c r="AK11" s="302"/>
      <c r="AL11" s="302"/>
      <c r="AM11" s="9"/>
      <c r="AN11" s="13"/>
      <c r="AO11" s="13"/>
      <c r="AP11" s="13"/>
      <c r="AQ11" s="13"/>
      <c r="AR11" s="13"/>
      <c r="AS11" s="13"/>
      <c r="AT11" s="13"/>
      <c r="AU11" s="13"/>
      <c r="AV11" s="13"/>
    </row>
    <row r="12" spans="1:66" ht="18" customHeight="1" x14ac:dyDescent="0.4">
      <c r="A12" s="1"/>
      <c r="B12" s="903" t="s">
        <v>5</v>
      </c>
      <c r="C12" s="904"/>
      <c r="D12" s="904"/>
      <c r="E12" s="904"/>
      <c r="F12" s="904"/>
      <c r="G12" s="904"/>
      <c r="H12" s="909" t="str">
        <f>IF('①基本情報・異動情報（学生入力用）'!F7="","",'①基本情報・異動情報（学生入力用）'!F7)</f>
        <v/>
      </c>
      <c r="I12" s="910"/>
      <c r="J12" s="910"/>
      <c r="K12" s="910"/>
      <c r="L12" s="910"/>
      <c r="M12" s="910"/>
      <c r="N12" s="910"/>
      <c r="O12" s="910"/>
      <c r="P12" s="910"/>
      <c r="Q12" s="910"/>
      <c r="R12" s="910"/>
      <c r="S12" s="910"/>
      <c r="T12" s="910"/>
      <c r="U12" s="910"/>
      <c r="V12" s="910"/>
      <c r="W12" s="910"/>
      <c r="X12" s="910"/>
      <c r="Y12" s="910"/>
      <c r="Z12" s="910"/>
      <c r="AA12" s="910"/>
      <c r="AB12" s="910"/>
      <c r="AC12" s="911"/>
      <c r="AD12" s="921" t="s">
        <v>6</v>
      </c>
      <c r="AE12" s="922"/>
      <c r="AF12" s="922"/>
      <c r="AG12" s="922"/>
      <c r="AH12" s="923"/>
      <c r="AI12" s="909" t="str">
        <f>IF(AW108&lt;&gt;0,"",'①基本情報・異動情報（学生入力用）'!F11)</f>
        <v/>
      </c>
      <c r="AJ12" s="910"/>
      <c r="AK12" s="910"/>
      <c r="AL12" s="910"/>
      <c r="AM12" s="910"/>
      <c r="AN12" s="910"/>
      <c r="AO12" s="911"/>
      <c r="AP12" s="954" t="s">
        <v>7</v>
      </c>
      <c r="AQ12" s="955"/>
      <c r="AR12" s="960" t="str">
        <f>IF(AW108&lt;&gt;0,"",'①基本情報・異動情報（学生入力用）'!F13)</f>
        <v/>
      </c>
      <c r="AS12" s="961"/>
      <c r="AT12" s="961"/>
      <c r="AU12" s="961"/>
      <c r="AV12" s="961"/>
      <c r="AW12" s="961"/>
      <c r="AX12" s="961"/>
      <c r="AY12" s="961"/>
      <c r="AZ12" s="961"/>
      <c r="BA12" s="962"/>
      <c r="BB12" s="14"/>
      <c r="BC12" s="15"/>
      <c r="BD12" s="15"/>
      <c r="BE12" s="15"/>
      <c r="BF12" s="15"/>
      <c r="BG12" s="15"/>
      <c r="BH12" s="15"/>
      <c r="BI12" s="15"/>
      <c r="BJ12" s="15"/>
      <c r="BK12" s="15"/>
      <c r="BL12" s="15"/>
      <c r="BM12" s="15"/>
      <c r="BN12" s="15"/>
    </row>
    <row r="13" spans="1:66" ht="18" customHeight="1" x14ac:dyDescent="0.4">
      <c r="A13" s="1"/>
      <c r="B13" s="905"/>
      <c r="C13" s="906"/>
      <c r="D13" s="906"/>
      <c r="E13" s="906"/>
      <c r="F13" s="906"/>
      <c r="G13" s="906"/>
      <c r="H13" s="671"/>
      <c r="I13" s="669"/>
      <c r="J13" s="669"/>
      <c r="K13" s="669"/>
      <c r="L13" s="669"/>
      <c r="M13" s="669"/>
      <c r="N13" s="669"/>
      <c r="O13" s="669"/>
      <c r="P13" s="669"/>
      <c r="Q13" s="669"/>
      <c r="R13" s="669"/>
      <c r="S13" s="669"/>
      <c r="T13" s="669"/>
      <c r="U13" s="669"/>
      <c r="V13" s="669"/>
      <c r="W13" s="669"/>
      <c r="X13" s="669"/>
      <c r="Y13" s="669"/>
      <c r="Z13" s="669"/>
      <c r="AA13" s="669"/>
      <c r="AB13" s="669"/>
      <c r="AC13" s="670"/>
      <c r="AD13" s="675"/>
      <c r="AE13" s="676"/>
      <c r="AF13" s="676"/>
      <c r="AG13" s="676"/>
      <c r="AH13" s="677"/>
      <c r="AI13" s="671"/>
      <c r="AJ13" s="669"/>
      <c r="AK13" s="669"/>
      <c r="AL13" s="669"/>
      <c r="AM13" s="669"/>
      <c r="AN13" s="669"/>
      <c r="AO13" s="670"/>
      <c r="AP13" s="956"/>
      <c r="AQ13" s="957"/>
      <c r="AR13" s="963"/>
      <c r="AS13" s="964"/>
      <c r="AT13" s="964"/>
      <c r="AU13" s="964"/>
      <c r="AV13" s="964"/>
      <c r="AW13" s="964"/>
      <c r="AX13" s="964"/>
      <c r="AY13" s="964"/>
      <c r="AZ13" s="964"/>
      <c r="BA13" s="965"/>
      <c r="BB13" s="14"/>
      <c r="BC13" s="15"/>
      <c r="BD13" s="15"/>
      <c r="BE13" s="15"/>
      <c r="BF13" s="15"/>
      <c r="BG13" s="15"/>
      <c r="BH13" s="15"/>
      <c r="BI13" s="15"/>
      <c r="BJ13" s="15"/>
      <c r="BK13" s="15"/>
      <c r="BL13" s="15"/>
      <c r="BM13" s="15"/>
      <c r="BN13" s="15"/>
    </row>
    <row r="14" spans="1:66" ht="18" customHeight="1" x14ac:dyDescent="0.4">
      <c r="A14" s="1"/>
      <c r="B14" s="907"/>
      <c r="C14" s="908"/>
      <c r="D14" s="908"/>
      <c r="E14" s="908"/>
      <c r="F14" s="908"/>
      <c r="G14" s="908"/>
      <c r="H14" s="912"/>
      <c r="I14" s="913"/>
      <c r="J14" s="913"/>
      <c r="K14" s="913"/>
      <c r="L14" s="913"/>
      <c r="M14" s="913"/>
      <c r="N14" s="913"/>
      <c r="O14" s="913"/>
      <c r="P14" s="913"/>
      <c r="Q14" s="913"/>
      <c r="R14" s="913"/>
      <c r="S14" s="913"/>
      <c r="T14" s="913"/>
      <c r="U14" s="913"/>
      <c r="V14" s="913"/>
      <c r="W14" s="913"/>
      <c r="X14" s="913"/>
      <c r="Y14" s="913"/>
      <c r="Z14" s="913"/>
      <c r="AA14" s="913"/>
      <c r="AB14" s="913"/>
      <c r="AC14" s="914"/>
      <c r="AD14" s="678"/>
      <c r="AE14" s="679"/>
      <c r="AF14" s="679"/>
      <c r="AG14" s="679"/>
      <c r="AH14" s="680"/>
      <c r="AI14" s="912"/>
      <c r="AJ14" s="913"/>
      <c r="AK14" s="913"/>
      <c r="AL14" s="913"/>
      <c r="AM14" s="913"/>
      <c r="AN14" s="913"/>
      <c r="AO14" s="914"/>
      <c r="AP14" s="958"/>
      <c r="AQ14" s="959"/>
      <c r="AR14" s="966"/>
      <c r="AS14" s="967"/>
      <c r="AT14" s="967"/>
      <c r="AU14" s="967"/>
      <c r="AV14" s="967"/>
      <c r="AW14" s="967"/>
      <c r="AX14" s="967"/>
      <c r="AY14" s="967"/>
      <c r="AZ14" s="967"/>
      <c r="BA14" s="968"/>
      <c r="BB14" s="14"/>
      <c r="BC14" s="15"/>
      <c r="BD14" s="15"/>
      <c r="BE14" s="15"/>
      <c r="BF14" s="15"/>
      <c r="BG14" s="15"/>
      <c r="BH14" s="15"/>
      <c r="BI14" s="15"/>
      <c r="BJ14" s="15"/>
      <c r="BK14" s="15"/>
      <c r="BL14" s="15"/>
      <c r="BM14" s="15"/>
      <c r="BN14" s="15"/>
    </row>
    <row r="15" spans="1:66" ht="18" customHeight="1" x14ac:dyDescent="0.4">
      <c r="A15" s="1"/>
      <c r="B15" s="659" t="s">
        <v>8</v>
      </c>
      <c r="C15" s="660"/>
      <c r="D15" s="660"/>
      <c r="E15" s="660"/>
      <c r="F15" s="660"/>
      <c r="G15" s="661"/>
      <c r="H15" s="665" t="str">
        <f>IF('①基本情報・異動情報（学生入力用）'!F9="","",'①基本情報・異動情報（学生入力用）'!F9)</f>
        <v/>
      </c>
      <c r="I15" s="666"/>
      <c r="J15" s="666"/>
      <c r="K15" s="666"/>
      <c r="L15" s="666"/>
      <c r="M15" s="666"/>
      <c r="N15" s="666"/>
      <c r="O15" s="666"/>
      <c r="P15" s="666"/>
      <c r="Q15" s="666"/>
      <c r="R15" s="666"/>
      <c r="S15" s="666"/>
      <c r="T15" s="666"/>
      <c r="U15" s="666"/>
      <c r="V15" s="666"/>
      <c r="W15" s="666"/>
      <c r="X15" s="666"/>
      <c r="Y15" s="666"/>
      <c r="Z15" s="666"/>
      <c r="AA15" s="666"/>
      <c r="AB15" s="666"/>
      <c r="AC15" s="667"/>
      <c r="AD15" s="672" t="s">
        <v>9</v>
      </c>
      <c r="AE15" s="673"/>
      <c r="AF15" s="673"/>
      <c r="AG15" s="673"/>
      <c r="AH15" s="674"/>
      <c r="AI15" s="681" t="str">
        <f>IF(AW108&lt;&gt;0,"",'①基本情報・異動情報（学生入力用）'!F15)</f>
        <v/>
      </c>
      <c r="AJ15" s="682"/>
      <c r="AK15" s="682"/>
      <c r="AL15" s="682"/>
      <c r="AM15" s="682"/>
      <c r="AN15" s="682"/>
      <c r="AO15" s="682"/>
      <c r="AP15" s="682"/>
      <c r="AQ15" s="682"/>
      <c r="AR15" s="682"/>
      <c r="AS15" s="682"/>
      <c r="AT15" s="683"/>
      <c r="AU15" s="690" t="s">
        <v>10</v>
      </c>
      <c r="AV15" s="691"/>
      <c r="AW15" s="969" t="str">
        <f>IF(AW108&lt;&gt;0,"",'①基本情報・異動情報（学生入力用）'!F19)</f>
        <v/>
      </c>
      <c r="AX15" s="970"/>
      <c r="AY15" s="970"/>
      <c r="AZ15" s="975" t="s">
        <v>11</v>
      </c>
      <c r="BA15" s="976"/>
      <c r="BB15" s="14"/>
      <c r="BC15" s="15"/>
      <c r="BD15" s="15"/>
      <c r="BE15" s="15"/>
      <c r="BF15" s="15"/>
      <c r="BG15" s="15"/>
      <c r="BH15" s="15"/>
      <c r="BI15" s="15"/>
      <c r="BJ15" s="15"/>
      <c r="BK15" s="15"/>
      <c r="BL15" s="15"/>
      <c r="BM15" s="15"/>
      <c r="BN15" s="15"/>
    </row>
    <row r="16" spans="1:66" ht="18" customHeight="1" x14ac:dyDescent="0.4">
      <c r="A16" s="1"/>
      <c r="B16" s="662"/>
      <c r="C16" s="663"/>
      <c r="D16" s="663"/>
      <c r="E16" s="663"/>
      <c r="F16" s="663"/>
      <c r="G16" s="664"/>
      <c r="H16" s="668"/>
      <c r="I16" s="669"/>
      <c r="J16" s="669"/>
      <c r="K16" s="669"/>
      <c r="L16" s="669"/>
      <c r="M16" s="669"/>
      <c r="N16" s="669"/>
      <c r="O16" s="669"/>
      <c r="P16" s="669"/>
      <c r="Q16" s="669"/>
      <c r="R16" s="669"/>
      <c r="S16" s="669"/>
      <c r="T16" s="669"/>
      <c r="U16" s="669"/>
      <c r="V16" s="669"/>
      <c r="W16" s="669"/>
      <c r="X16" s="669"/>
      <c r="Y16" s="669"/>
      <c r="Z16" s="669"/>
      <c r="AA16" s="669"/>
      <c r="AB16" s="669"/>
      <c r="AC16" s="670"/>
      <c r="AD16" s="675"/>
      <c r="AE16" s="676"/>
      <c r="AF16" s="676"/>
      <c r="AG16" s="676"/>
      <c r="AH16" s="677"/>
      <c r="AI16" s="684"/>
      <c r="AJ16" s="685"/>
      <c r="AK16" s="685"/>
      <c r="AL16" s="685"/>
      <c r="AM16" s="685"/>
      <c r="AN16" s="685"/>
      <c r="AO16" s="685"/>
      <c r="AP16" s="685"/>
      <c r="AQ16" s="685"/>
      <c r="AR16" s="685"/>
      <c r="AS16" s="685"/>
      <c r="AT16" s="686"/>
      <c r="AU16" s="692"/>
      <c r="AV16" s="693"/>
      <c r="AW16" s="971"/>
      <c r="AX16" s="972"/>
      <c r="AY16" s="972"/>
      <c r="AZ16" s="977"/>
      <c r="BA16" s="978"/>
      <c r="BB16" s="14"/>
      <c r="BC16" s="15"/>
      <c r="BD16" s="15"/>
      <c r="BE16" s="15"/>
      <c r="BF16" s="15"/>
      <c r="BG16" s="15"/>
      <c r="BH16" s="15"/>
      <c r="BI16" s="15"/>
      <c r="BJ16" s="15"/>
      <c r="BK16" s="15"/>
      <c r="BL16" s="15"/>
      <c r="BM16" s="15"/>
      <c r="BN16" s="15"/>
    </row>
    <row r="17" spans="1:75" ht="18" customHeight="1" x14ac:dyDescent="0.4">
      <c r="A17" s="1"/>
      <c r="B17" s="662"/>
      <c r="C17" s="663"/>
      <c r="D17" s="663"/>
      <c r="E17" s="663"/>
      <c r="F17" s="663"/>
      <c r="G17" s="664"/>
      <c r="H17" s="671"/>
      <c r="I17" s="669"/>
      <c r="J17" s="669"/>
      <c r="K17" s="669"/>
      <c r="L17" s="669"/>
      <c r="M17" s="669"/>
      <c r="N17" s="669"/>
      <c r="O17" s="669"/>
      <c r="P17" s="669"/>
      <c r="Q17" s="669"/>
      <c r="R17" s="669"/>
      <c r="S17" s="669"/>
      <c r="T17" s="669"/>
      <c r="U17" s="669"/>
      <c r="V17" s="669"/>
      <c r="W17" s="669"/>
      <c r="X17" s="669"/>
      <c r="Y17" s="669"/>
      <c r="Z17" s="669"/>
      <c r="AA17" s="669"/>
      <c r="AB17" s="669"/>
      <c r="AC17" s="670"/>
      <c r="AD17" s="678"/>
      <c r="AE17" s="679"/>
      <c r="AF17" s="679"/>
      <c r="AG17" s="679"/>
      <c r="AH17" s="680"/>
      <c r="AI17" s="687"/>
      <c r="AJ17" s="688"/>
      <c r="AK17" s="688"/>
      <c r="AL17" s="688"/>
      <c r="AM17" s="688"/>
      <c r="AN17" s="688"/>
      <c r="AO17" s="688"/>
      <c r="AP17" s="688"/>
      <c r="AQ17" s="688"/>
      <c r="AR17" s="688"/>
      <c r="AS17" s="688"/>
      <c r="AT17" s="689"/>
      <c r="AU17" s="694"/>
      <c r="AV17" s="695"/>
      <c r="AW17" s="973"/>
      <c r="AX17" s="974"/>
      <c r="AY17" s="974"/>
      <c r="AZ17" s="979"/>
      <c r="BA17" s="980"/>
      <c r="BB17" s="14"/>
      <c r="BC17" s="15"/>
      <c r="BD17" s="15"/>
      <c r="BE17" s="15"/>
      <c r="BF17" s="15"/>
      <c r="BG17" s="15"/>
      <c r="BH17" s="15"/>
      <c r="BI17" s="15"/>
      <c r="BJ17" s="15"/>
      <c r="BK17" s="15"/>
      <c r="BL17" s="15"/>
      <c r="BM17" s="15"/>
      <c r="BN17" s="15"/>
    </row>
    <row r="18" spans="1:75" ht="18" customHeight="1" x14ac:dyDescent="0.4">
      <c r="A18" s="1"/>
      <c r="B18" s="659" t="s">
        <v>131</v>
      </c>
      <c r="C18" s="660"/>
      <c r="D18" s="660"/>
      <c r="E18" s="660"/>
      <c r="F18" s="660"/>
      <c r="G18" s="661"/>
      <c r="H18" s="740" t="str">
        <f>IF(AW108&lt;&gt;0,"",MID('①基本情報・異動情報（学生入力用）'!F21,1,1))</f>
        <v/>
      </c>
      <c r="I18" s="741"/>
      <c r="J18" s="740" t="str">
        <f>IF(AW108&lt;&gt;0,"",MID('①基本情報・異動情報（学生入力用）'!F21,2,1))</f>
        <v/>
      </c>
      <c r="K18" s="741"/>
      <c r="L18" s="740" t="str">
        <f>IF(AW108&lt;&gt;0,"",MID('①基本情報・異動情報（学生入力用）'!F21,3,1))</f>
        <v/>
      </c>
      <c r="M18" s="741"/>
      <c r="N18" s="740" t="str">
        <f>IF(AW108&lt;&gt;0,"",MID('①基本情報・異動情報（学生入力用）'!F21,4,1))</f>
        <v/>
      </c>
      <c r="O18" s="741"/>
      <c r="P18" s="740" t="str">
        <f>IF(AW108&lt;&gt;0,"",MID('①基本情報・異動情報（学生入力用）'!F21,5,1))</f>
        <v/>
      </c>
      <c r="Q18" s="741"/>
      <c r="R18" s="740" t="str">
        <f>IF(AW108&lt;&gt;0,"",MID('①基本情報・異動情報（学生入力用）'!F21,6,1))</f>
        <v/>
      </c>
      <c r="S18" s="741"/>
      <c r="T18" s="740" t="str">
        <f>IF(AW108&lt;&gt;0,"",MID('①基本情報・異動情報（学生入力用）'!F21,7,1))</f>
        <v/>
      </c>
      <c r="U18" s="741"/>
      <c r="V18" s="740" t="str">
        <f>IF(AW108&lt;&gt;0,"",MID('①基本情報・異動情報（学生入力用）'!F21,8,1))</f>
        <v/>
      </c>
      <c r="W18" s="741"/>
      <c r="X18" s="740" t="str">
        <f>IF(AW108&lt;&gt;0,"",MID('①基本情報・異動情報（学生入力用）'!F21,9,1))</f>
        <v/>
      </c>
      <c r="Y18" s="741"/>
      <c r="Z18" s="740" t="str">
        <f>IF(AW108&lt;&gt;0,"",MID('①基本情報・異動情報（学生入力用）'!F21,10,1))</f>
        <v/>
      </c>
      <c r="AA18" s="741"/>
      <c r="AB18" s="740" t="str">
        <f>IF(AW108&lt;&gt;0,"",MID('①基本情報・異動情報（学生入力用）'!F21,11,1))</f>
        <v/>
      </c>
      <c r="AC18" s="741"/>
      <c r="AD18" s="675" t="s">
        <v>130</v>
      </c>
      <c r="AE18" s="676"/>
      <c r="AF18" s="676"/>
      <c r="AG18" s="676"/>
      <c r="AH18" s="677"/>
      <c r="AI18" s="869" t="str">
        <f>IF(AW108&lt;&gt;0,"",'①基本情報・異動情報（学生入力用）'!F17)</f>
        <v/>
      </c>
      <c r="AJ18" s="870"/>
      <c r="AK18" s="870"/>
      <c r="AL18" s="870"/>
      <c r="AM18" s="870"/>
      <c r="AN18" s="870"/>
      <c r="AO18" s="870"/>
      <c r="AP18" s="870"/>
      <c r="AQ18" s="870"/>
      <c r="AR18" s="870"/>
      <c r="AS18" s="870"/>
      <c r="AT18" s="870"/>
      <c r="AU18" s="870"/>
      <c r="AV18" s="870"/>
      <c r="AW18" s="870"/>
      <c r="AX18" s="870"/>
      <c r="AY18" s="870"/>
      <c r="AZ18" s="870"/>
      <c r="BA18" s="871"/>
      <c r="BB18" s="7"/>
      <c r="BC18" s="16"/>
      <c r="BD18" s="16"/>
      <c r="BE18" s="16"/>
      <c r="BF18" s="16"/>
      <c r="BG18" s="16"/>
      <c r="BH18" s="16"/>
      <c r="BI18" s="16"/>
      <c r="BJ18" s="16"/>
      <c r="BK18" s="16"/>
      <c r="BL18" s="16"/>
      <c r="BM18" s="16"/>
      <c r="BN18" s="16"/>
      <c r="BO18" s="16"/>
    </row>
    <row r="19" spans="1:75" ht="18" customHeight="1" x14ac:dyDescent="0.4">
      <c r="A19" s="1"/>
      <c r="B19" s="662"/>
      <c r="C19" s="663"/>
      <c r="D19" s="663"/>
      <c r="E19" s="663"/>
      <c r="F19" s="663"/>
      <c r="G19" s="664"/>
      <c r="H19" s="742"/>
      <c r="I19" s="743"/>
      <c r="J19" s="742"/>
      <c r="K19" s="743"/>
      <c r="L19" s="742"/>
      <c r="M19" s="743"/>
      <c r="N19" s="742"/>
      <c r="O19" s="743"/>
      <c r="P19" s="742"/>
      <c r="Q19" s="743"/>
      <c r="R19" s="742"/>
      <c r="S19" s="743"/>
      <c r="T19" s="742"/>
      <c r="U19" s="743"/>
      <c r="V19" s="742"/>
      <c r="W19" s="743"/>
      <c r="X19" s="742"/>
      <c r="Y19" s="743"/>
      <c r="Z19" s="742"/>
      <c r="AA19" s="743"/>
      <c r="AB19" s="742"/>
      <c r="AC19" s="743"/>
      <c r="AD19" s="675"/>
      <c r="AE19" s="676"/>
      <c r="AF19" s="676"/>
      <c r="AG19" s="676"/>
      <c r="AH19" s="677"/>
      <c r="AI19" s="872"/>
      <c r="AJ19" s="666"/>
      <c r="AK19" s="666"/>
      <c r="AL19" s="666"/>
      <c r="AM19" s="666"/>
      <c r="AN19" s="666"/>
      <c r="AO19" s="666"/>
      <c r="AP19" s="666"/>
      <c r="AQ19" s="666"/>
      <c r="AR19" s="666"/>
      <c r="AS19" s="666"/>
      <c r="AT19" s="666"/>
      <c r="AU19" s="666"/>
      <c r="AV19" s="666"/>
      <c r="AW19" s="666"/>
      <c r="AX19" s="666"/>
      <c r="AY19" s="666"/>
      <c r="AZ19" s="666"/>
      <c r="BA19" s="873"/>
      <c r="BB19" s="7"/>
      <c r="BC19" s="16"/>
      <c r="BD19" s="16"/>
      <c r="BE19" s="16"/>
      <c r="BF19" s="16"/>
      <c r="BG19" s="16"/>
      <c r="BH19" s="16"/>
      <c r="BI19" s="16"/>
      <c r="BJ19" s="16"/>
      <c r="BK19" s="16"/>
      <c r="BL19" s="16"/>
      <c r="BM19" s="16"/>
      <c r="BN19" s="16"/>
      <c r="BO19" s="16"/>
    </row>
    <row r="20" spans="1:75" ht="18" customHeight="1" x14ac:dyDescent="0.4">
      <c r="A20" s="1"/>
      <c r="B20" s="662"/>
      <c r="C20" s="663"/>
      <c r="D20" s="663"/>
      <c r="E20" s="663"/>
      <c r="F20" s="663"/>
      <c r="G20" s="664"/>
      <c r="H20" s="742"/>
      <c r="I20" s="743"/>
      <c r="J20" s="742"/>
      <c r="K20" s="743"/>
      <c r="L20" s="742"/>
      <c r="M20" s="743"/>
      <c r="N20" s="742"/>
      <c r="O20" s="743"/>
      <c r="P20" s="742"/>
      <c r="Q20" s="743"/>
      <c r="R20" s="742"/>
      <c r="S20" s="743"/>
      <c r="T20" s="742"/>
      <c r="U20" s="743"/>
      <c r="V20" s="742"/>
      <c r="W20" s="743"/>
      <c r="X20" s="742"/>
      <c r="Y20" s="743"/>
      <c r="Z20" s="742"/>
      <c r="AA20" s="743"/>
      <c r="AB20" s="742"/>
      <c r="AC20" s="743"/>
      <c r="AD20" s="675"/>
      <c r="AE20" s="676"/>
      <c r="AF20" s="676"/>
      <c r="AG20" s="676"/>
      <c r="AH20" s="677"/>
      <c r="AI20" s="872"/>
      <c r="AJ20" s="666"/>
      <c r="AK20" s="666"/>
      <c r="AL20" s="666"/>
      <c r="AM20" s="666"/>
      <c r="AN20" s="666"/>
      <c r="AO20" s="666"/>
      <c r="AP20" s="666"/>
      <c r="AQ20" s="666"/>
      <c r="AR20" s="666"/>
      <c r="AS20" s="666"/>
      <c r="AT20" s="666"/>
      <c r="AU20" s="666"/>
      <c r="AV20" s="666"/>
      <c r="AW20" s="666"/>
      <c r="AX20" s="666"/>
      <c r="AY20" s="666"/>
      <c r="AZ20" s="666"/>
      <c r="BA20" s="873"/>
      <c r="BB20" s="7"/>
      <c r="BC20" s="16"/>
      <c r="BD20" s="16"/>
      <c r="BE20" s="16"/>
      <c r="BF20" s="16"/>
      <c r="BG20" s="16"/>
      <c r="BH20" s="16"/>
      <c r="BI20" s="16"/>
      <c r="BJ20" s="16"/>
      <c r="BK20" s="16"/>
      <c r="BL20" s="16"/>
      <c r="BM20" s="16"/>
      <c r="BN20" s="16"/>
      <c r="BO20" s="16"/>
    </row>
    <row r="21" spans="1:75" ht="18" customHeight="1" thickBot="1" x14ac:dyDescent="0.45">
      <c r="A21" s="1"/>
      <c r="B21" s="984"/>
      <c r="C21" s="985"/>
      <c r="D21" s="985"/>
      <c r="E21" s="985"/>
      <c r="F21" s="985"/>
      <c r="G21" s="986"/>
      <c r="H21" s="744"/>
      <c r="I21" s="745"/>
      <c r="J21" s="744"/>
      <c r="K21" s="745"/>
      <c r="L21" s="744"/>
      <c r="M21" s="745"/>
      <c r="N21" s="744"/>
      <c r="O21" s="745"/>
      <c r="P21" s="744"/>
      <c r="Q21" s="745"/>
      <c r="R21" s="744"/>
      <c r="S21" s="745"/>
      <c r="T21" s="744"/>
      <c r="U21" s="745"/>
      <c r="V21" s="744"/>
      <c r="W21" s="745"/>
      <c r="X21" s="744"/>
      <c r="Y21" s="745"/>
      <c r="Z21" s="744"/>
      <c r="AA21" s="745"/>
      <c r="AB21" s="744"/>
      <c r="AC21" s="745"/>
      <c r="AD21" s="866"/>
      <c r="AE21" s="867"/>
      <c r="AF21" s="867"/>
      <c r="AG21" s="867"/>
      <c r="AH21" s="868"/>
      <c r="AI21" s="874"/>
      <c r="AJ21" s="875"/>
      <c r="AK21" s="875"/>
      <c r="AL21" s="875"/>
      <c r="AM21" s="875"/>
      <c r="AN21" s="875"/>
      <c r="AO21" s="875"/>
      <c r="AP21" s="875"/>
      <c r="AQ21" s="875"/>
      <c r="AR21" s="875"/>
      <c r="AS21" s="875"/>
      <c r="AT21" s="875"/>
      <c r="AU21" s="875"/>
      <c r="AV21" s="875"/>
      <c r="AW21" s="875"/>
      <c r="AX21" s="875"/>
      <c r="AY21" s="875"/>
      <c r="AZ21" s="875"/>
      <c r="BA21" s="876"/>
      <c r="BB21" s="7"/>
      <c r="BC21" s="16"/>
      <c r="BD21" s="16"/>
      <c r="BE21" s="16"/>
      <c r="BF21" s="16"/>
      <c r="BG21" s="16"/>
      <c r="BH21" s="16"/>
      <c r="BI21" s="16"/>
      <c r="BJ21" s="16"/>
      <c r="BK21" s="16"/>
      <c r="BL21" s="16"/>
      <c r="BM21" s="16"/>
      <c r="BN21" s="16"/>
      <c r="BO21" s="16"/>
    </row>
    <row r="22" spans="1:75" ht="18" customHeight="1" x14ac:dyDescent="0.4">
      <c r="A22" s="1"/>
      <c r="B22" s="828" t="s">
        <v>12</v>
      </c>
      <c r="C22" s="828"/>
      <c r="D22" s="828"/>
      <c r="E22" s="828"/>
      <c r="F22" s="828"/>
      <c r="G22" s="828"/>
      <c r="H22" s="828"/>
      <c r="I22" s="828"/>
      <c r="J22" s="828"/>
      <c r="K22" s="828"/>
      <c r="L22" s="828"/>
      <c r="M22" s="828"/>
      <c r="N22" s="828"/>
      <c r="O22" s="828"/>
      <c r="P22" s="828"/>
      <c r="Q22" s="17"/>
      <c r="R22" s="17"/>
      <c r="S22" s="17"/>
      <c r="T22" s="17"/>
      <c r="U22" s="17"/>
      <c r="V22" s="17"/>
      <c r="W22" s="17"/>
      <c r="X22" s="17"/>
      <c r="Y22" s="17"/>
      <c r="Z22" s="17"/>
      <c r="AA22" s="17"/>
      <c r="AB22" s="17"/>
      <c r="AC22" s="18"/>
      <c r="AD22" s="19"/>
      <c r="AE22" s="19"/>
      <c r="AF22" s="19"/>
      <c r="AP22" s="18"/>
      <c r="AQ22" s="18"/>
      <c r="AR22" s="18"/>
      <c r="AS22" s="18"/>
      <c r="AT22" s="18"/>
      <c r="AU22" s="18"/>
      <c r="AV22" s="18"/>
      <c r="AW22" s="18"/>
      <c r="AX22" s="18"/>
      <c r="AY22" s="18"/>
      <c r="AZ22" s="18"/>
      <c r="BA22" s="19"/>
      <c r="BB22" s="7"/>
      <c r="BC22" s="16"/>
      <c r="BD22" s="16"/>
      <c r="BE22" s="16"/>
      <c r="BF22" s="16"/>
      <c r="BG22" s="16"/>
      <c r="BH22" s="16"/>
      <c r="BI22" s="16"/>
      <c r="BJ22" s="16"/>
      <c r="BK22" s="16"/>
      <c r="BL22" s="16"/>
      <c r="BM22" s="16"/>
      <c r="BN22" s="16"/>
      <c r="BO22" s="16"/>
    </row>
    <row r="23" spans="1:75" ht="18" customHeight="1" x14ac:dyDescent="0.4">
      <c r="A23" s="1"/>
      <c r="B23" s="828"/>
      <c r="C23" s="828"/>
      <c r="D23" s="828"/>
      <c r="E23" s="828"/>
      <c r="F23" s="828"/>
      <c r="G23" s="828"/>
      <c r="H23" s="828"/>
      <c r="I23" s="828"/>
      <c r="J23" s="828"/>
      <c r="K23" s="828"/>
      <c r="L23" s="828"/>
      <c r="M23" s="828"/>
      <c r="N23" s="828"/>
      <c r="O23" s="828"/>
      <c r="P23" s="828"/>
      <c r="Q23" s="17"/>
      <c r="R23" s="17"/>
      <c r="S23" s="17"/>
      <c r="T23" s="17"/>
      <c r="U23" s="17"/>
      <c r="V23" s="17"/>
      <c r="W23" s="17"/>
      <c r="X23" s="17"/>
      <c r="Y23" s="17"/>
      <c r="Z23" s="17"/>
      <c r="AA23" s="17"/>
      <c r="AB23" s="17"/>
      <c r="AC23" s="18"/>
      <c r="AD23" s="19"/>
      <c r="AE23" s="19"/>
      <c r="AF23" s="19"/>
      <c r="AP23" s="18"/>
      <c r="AQ23" s="18"/>
      <c r="AR23" s="18"/>
      <c r="AS23" s="18"/>
      <c r="AT23" s="18"/>
      <c r="AU23" s="18"/>
      <c r="AV23" s="18"/>
      <c r="AW23" s="18"/>
      <c r="AX23" s="18"/>
      <c r="AY23" s="18"/>
      <c r="AZ23" s="18"/>
      <c r="BA23" s="19"/>
      <c r="BB23" s="7"/>
      <c r="BC23" s="16"/>
      <c r="BD23" s="16"/>
      <c r="BE23" s="16"/>
      <c r="BF23" s="16"/>
      <c r="BG23" s="16"/>
      <c r="BH23" s="16"/>
      <c r="BI23" s="16"/>
      <c r="BJ23" s="16"/>
      <c r="BK23" s="16"/>
      <c r="BL23" s="16"/>
      <c r="BM23" s="16"/>
      <c r="BN23" s="16"/>
      <c r="BO23" s="16"/>
    </row>
    <row r="24" spans="1:75" ht="18" customHeight="1" thickBot="1" x14ac:dyDescent="0.45">
      <c r="A24" s="1"/>
      <c r="B24" s="755" t="s">
        <v>169</v>
      </c>
      <c r="C24" s="755"/>
      <c r="D24" s="755"/>
      <c r="E24" s="755"/>
      <c r="F24" s="755"/>
      <c r="G24" s="755"/>
      <c r="H24" s="755"/>
      <c r="I24" s="755"/>
      <c r="J24" s="755"/>
      <c r="K24" s="755"/>
      <c r="L24" s="755"/>
      <c r="M24" s="755"/>
      <c r="N24" s="755"/>
      <c r="O24" s="755"/>
      <c r="P24" s="755"/>
      <c r="Q24" s="755"/>
      <c r="R24" s="755"/>
      <c r="S24" s="755"/>
      <c r="T24" s="755"/>
      <c r="U24" s="755"/>
      <c r="V24" s="755"/>
      <c r="W24" s="755"/>
      <c r="X24" s="755"/>
      <c r="Y24" s="755"/>
      <c r="Z24" s="755"/>
      <c r="AA24" s="755"/>
      <c r="AB24" s="755"/>
      <c r="AC24" s="755"/>
      <c r="AD24" s="755"/>
      <c r="AE24" s="755"/>
      <c r="AF24" s="755"/>
      <c r="AG24" s="755"/>
      <c r="AH24" s="755"/>
      <c r="AI24" s="755"/>
      <c r="AJ24" s="755"/>
      <c r="AK24" s="755"/>
      <c r="AL24" s="755"/>
      <c r="AM24" s="755"/>
      <c r="AN24" s="755"/>
      <c r="AO24" s="755"/>
      <c r="AP24" s="755"/>
      <c r="AQ24" s="755"/>
      <c r="AR24" s="755"/>
      <c r="AS24" s="755"/>
      <c r="AT24" s="755"/>
      <c r="AU24" s="755"/>
      <c r="AV24" s="755"/>
      <c r="AW24" s="755"/>
      <c r="AX24" s="755"/>
      <c r="AY24" s="755"/>
      <c r="AZ24" s="755"/>
      <c r="BA24" s="755"/>
      <c r="BB24" s="7"/>
      <c r="BC24" s="16"/>
      <c r="BD24" s="16"/>
      <c r="BE24" s="16"/>
      <c r="BF24" s="16"/>
      <c r="BG24" s="16"/>
      <c r="BH24" s="16"/>
      <c r="BI24" s="16"/>
      <c r="BJ24" s="16"/>
      <c r="BK24" s="16"/>
      <c r="BL24" s="16"/>
      <c r="BM24" s="16"/>
      <c r="BN24" s="16"/>
      <c r="BO24" s="16"/>
    </row>
    <row r="25" spans="1:75" ht="9" customHeight="1" thickBot="1" x14ac:dyDescent="0.45">
      <c r="A25" s="1"/>
      <c r="B25" s="924" t="s">
        <v>13</v>
      </c>
      <c r="C25" s="925"/>
      <c r="D25" s="925"/>
      <c r="E25" s="925"/>
      <c r="F25" s="926"/>
      <c r="G25" s="280"/>
      <c r="H25" s="281"/>
      <c r="I25" s="281"/>
      <c r="J25" s="838" t="s">
        <v>57</v>
      </c>
      <c r="K25" s="838"/>
      <c r="L25" s="838"/>
      <c r="M25" s="838"/>
      <c r="N25" s="838"/>
      <c r="O25" s="838"/>
      <c r="P25" s="838"/>
      <c r="Q25" s="838"/>
      <c r="R25" s="838"/>
      <c r="S25" s="838"/>
      <c r="T25" s="838"/>
      <c r="U25" s="838"/>
      <c r="V25" s="838"/>
      <c r="W25" s="838"/>
      <c r="X25" s="838"/>
      <c r="Y25" s="838"/>
      <c r="Z25" s="839"/>
      <c r="AA25" s="20"/>
      <c r="AB25" s="20"/>
      <c r="AC25" s="700" t="s">
        <v>13</v>
      </c>
      <c r="AD25" s="701"/>
      <c r="AE25" s="702"/>
      <c r="AF25" s="280"/>
      <c r="AG25" s="281"/>
      <c r="AH25" s="281"/>
      <c r="AI25" s="281"/>
      <c r="AJ25" s="838" t="s">
        <v>58</v>
      </c>
      <c r="AK25" s="838"/>
      <c r="AL25" s="838"/>
      <c r="AM25" s="838"/>
      <c r="AN25" s="838"/>
      <c r="AO25" s="838"/>
      <c r="AP25" s="838"/>
      <c r="AQ25" s="838"/>
      <c r="AR25" s="838"/>
      <c r="AS25" s="838"/>
      <c r="AT25" s="838"/>
      <c r="AU25" s="838"/>
      <c r="AV25" s="838"/>
      <c r="AW25" s="838"/>
      <c r="AX25" s="838"/>
      <c r="AY25" s="838"/>
      <c r="AZ25" s="838"/>
      <c r="BA25" s="839"/>
      <c r="BB25" s="7"/>
      <c r="BC25" s="16"/>
      <c r="BD25" s="16"/>
      <c r="BE25" s="16"/>
      <c r="BF25" s="16"/>
      <c r="BG25" s="16"/>
      <c r="BH25" s="16"/>
      <c r="BI25" s="16"/>
      <c r="BJ25" s="16"/>
      <c r="BK25" s="16"/>
      <c r="BL25" s="16"/>
      <c r="BM25" s="16"/>
      <c r="BN25" s="16"/>
      <c r="BO25" s="16"/>
      <c r="BU25" s="737" t="str">
        <f>H26</f>
        <v/>
      </c>
      <c r="BV25" s="632" t="s">
        <v>132</v>
      </c>
      <c r="BW25" s="290"/>
    </row>
    <row r="26" spans="1:75" ht="9" customHeight="1" x14ac:dyDescent="0.4">
      <c r="A26" s="1"/>
      <c r="B26" s="927"/>
      <c r="C26" s="928"/>
      <c r="D26" s="928"/>
      <c r="E26" s="928"/>
      <c r="F26" s="929"/>
      <c r="G26" s="282"/>
      <c r="H26" s="844" t="str">
        <f>IF(AND(AW108=0,'②異動情報・学校情報・機構に送付が必要な場合（学校入力用）'!AA7="休止（通常の休学）"),"✔","")</f>
        <v/>
      </c>
      <c r="I26" s="844"/>
      <c r="J26" s="840"/>
      <c r="K26" s="840"/>
      <c r="L26" s="840"/>
      <c r="M26" s="840"/>
      <c r="N26" s="840"/>
      <c r="O26" s="840"/>
      <c r="P26" s="840"/>
      <c r="Q26" s="840"/>
      <c r="R26" s="840"/>
      <c r="S26" s="840"/>
      <c r="T26" s="840"/>
      <c r="U26" s="840"/>
      <c r="V26" s="840"/>
      <c r="W26" s="840"/>
      <c r="X26" s="840"/>
      <c r="Y26" s="840"/>
      <c r="Z26" s="841"/>
      <c r="AA26" s="20"/>
      <c r="AB26" s="20"/>
      <c r="AC26" s="703"/>
      <c r="AD26" s="704"/>
      <c r="AE26" s="705"/>
      <c r="AF26" s="282"/>
      <c r="AG26" s="284"/>
      <c r="AH26" s="844" t="str">
        <f>IF(AND(AW108=0,'②異動情報・学校情報・機構に送付が必要な場合（学校入力用）'!AA7="休止（留学）"),"✔","")</f>
        <v/>
      </c>
      <c r="AI26" s="844"/>
      <c r="AJ26" s="840"/>
      <c r="AK26" s="840"/>
      <c r="AL26" s="840"/>
      <c r="AM26" s="840"/>
      <c r="AN26" s="840"/>
      <c r="AO26" s="840"/>
      <c r="AP26" s="840"/>
      <c r="AQ26" s="840"/>
      <c r="AR26" s="840"/>
      <c r="AS26" s="840"/>
      <c r="AT26" s="840"/>
      <c r="AU26" s="840"/>
      <c r="AV26" s="840"/>
      <c r="AW26" s="840"/>
      <c r="AX26" s="840"/>
      <c r="AY26" s="840"/>
      <c r="AZ26" s="840"/>
      <c r="BA26" s="841"/>
      <c r="BB26" s="7"/>
      <c r="BC26" s="16"/>
      <c r="BD26" s="16"/>
      <c r="BE26" s="16"/>
      <c r="BF26" s="696">
        <f>IF(H26="",0,1)</f>
        <v>0</v>
      </c>
      <c r="BG26" s="16"/>
      <c r="BH26" s="696">
        <f>IF(AH26="",0,2)</f>
        <v>0</v>
      </c>
      <c r="BI26" s="16"/>
      <c r="BJ26" s="16"/>
      <c r="BK26" s="16"/>
      <c r="BL26" s="16"/>
      <c r="BM26" s="16"/>
      <c r="BN26" s="16"/>
      <c r="BO26" s="16"/>
      <c r="BU26" s="738"/>
      <c r="BV26" s="632"/>
      <c r="BW26" s="290"/>
    </row>
    <row r="27" spans="1:75" ht="9" customHeight="1" x14ac:dyDescent="0.4">
      <c r="A27" s="1"/>
      <c r="B27" s="927"/>
      <c r="C27" s="928"/>
      <c r="D27" s="928"/>
      <c r="E27" s="928"/>
      <c r="F27" s="929"/>
      <c r="G27" s="282"/>
      <c r="H27" s="844"/>
      <c r="I27" s="844"/>
      <c r="J27" s="840"/>
      <c r="K27" s="840"/>
      <c r="L27" s="840"/>
      <c r="M27" s="840"/>
      <c r="N27" s="840"/>
      <c r="O27" s="840"/>
      <c r="P27" s="840"/>
      <c r="Q27" s="840"/>
      <c r="R27" s="840"/>
      <c r="S27" s="840"/>
      <c r="T27" s="840"/>
      <c r="U27" s="840"/>
      <c r="V27" s="840"/>
      <c r="W27" s="840"/>
      <c r="X27" s="840"/>
      <c r="Y27" s="840"/>
      <c r="Z27" s="841"/>
      <c r="AA27" s="20"/>
      <c r="AB27" s="20"/>
      <c r="AC27" s="703"/>
      <c r="AD27" s="704"/>
      <c r="AE27" s="705"/>
      <c r="AF27" s="282"/>
      <c r="AG27" s="284"/>
      <c r="AH27" s="844"/>
      <c r="AI27" s="844"/>
      <c r="AJ27" s="840"/>
      <c r="AK27" s="840"/>
      <c r="AL27" s="840"/>
      <c r="AM27" s="840"/>
      <c r="AN27" s="840"/>
      <c r="AO27" s="840"/>
      <c r="AP27" s="840"/>
      <c r="AQ27" s="840"/>
      <c r="AR27" s="840"/>
      <c r="AS27" s="840"/>
      <c r="AT27" s="840"/>
      <c r="AU27" s="840"/>
      <c r="AV27" s="840"/>
      <c r="AW27" s="840"/>
      <c r="AX27" s="840"/>
      <c r="AY27" s="840"/>
      <c r="AZ27" s="840"/>
      <c r="BA27" s="841"/>
      <c r="BB27" s="7"/>
      <c r="BC27" s="16"/>
      <c r="BD27" s="16"/>
      <c r="BE27" s="16"/>
      <c r="BF27" s="697"/>
      <c r="BG27" s="16"/>
      <c r="BH27" s="697"/>
      <c r="BI27" s="16"/>
      <c r="BJ27" s="16"/>
      <c r="BK27" s="16"/>
      <c r="BL27" s="16"/>
      <c r="BM27" s="16"/>
      <c r="BN27" s="16"/>
      <c r="BO27" s="16"/>
      <c r="BU27" s="738"/>
      <c r="BV27" s="632"/>
      <c r="BW27" s="290"/>
    </row>
    <row r="28" spans="1:75" ht="9" customHeight="1" x14ac:dyDescent="0.4">
      <c r="A28" s="1"/>
      <c r="B28" s="927"/>
      <c r="C28" s="928"/>
      <c r="D28" s="928"/>
      <c r="E28" s="928"/>
      <c r="F28" s="929"/>
      <c r="G28" s="282"/>
      <c r="H28" s="844"/>
      <c r="I28" s="844"/>
      <c r="J28" s="840"/>
      <c r="K28" s="840"/>
      <c r="L28" s="840"/>
      <c r="M28" s="840"/>
      <c r="N28" s="840"/>
      <c r="O28" s="840"/>
      <c r="P28" s="840"/>
      <c r="Q28" s="840"/>
      <c r="R28" s="840"/>
      <c r="S28" s="840"/>
      <c r="T28" s="840"/>
      <c r="U28" s="840"/>
      <c r="V28" s="840"/>
      <c r="W28" s="840"/>
      <c r="X28" s="840"/>
      <c r="Y28" s="840"/>
      <c r="Z28" s="841"/>
      <c r="AA28" s="20"/>
      <c r="AB28" s="20"/>
      <c r="AC28" s="703"/>
      <c r="AD28" s="704"/>
      <c r="AE28" s="705"/>
      <c r="AF28" s="282"/>
      <c r="AG28" s="284"/>
      <c r="AH28" s="844"/>
      <c r="AI28" s="844"/>
      <c r="AJ28" s="840"/>
      <c r="AK28" s="840"/>
      <c r="AL28" s="840"/>
      <c r="AM28" s="840"/>
      <c r="AN28" s="840"/>
      <c r="AO28" s="840"/>
      <c r="AP28" s="840"/>
      <c r="AQ28" s="840"/>
      <c r="AR28" s="840"/>
      <c r="AS28" s="840"/>
      <c r="AT28" s="840"/>
      <c r="AU28" s="840"/>
      <c r="AV28" s="840"/>
      <c r="AW28" s="840"/>
      <c r="AX28" s="840"/>
      <c r="AY28" s="840"/>
      <c r="AZ28" s="840"/>
      <c r="BA28" s="841"/>
      <c r="BB28" s="7"/>
      <c r="BC28" s="16"/>
      <c r="BD28" s="16"/>
      <c r="BE28" s="16"/>
      <c r="BF28" s="697"/>
      <c r="BG28" s="16"/>
      <c r="BH28" s="697"/>
      <c r="BI28" s="16"/>
      <c r="BJ28" s="16"/>
      <c r="BK28" s="16"/>
      <c r="BL28" s="16"/>
      <c r="BM28" s="16"/>
      <c r="BN28" s="16"/>
      <c r="BO28" s="16"/>
      <c r="BU28" s="738"/>
      <c r="BV28" s="632"/>
      <c r="BW28" s="290"/>
    </row>
    <row r="29" spans="1:75" ht="9" customHeight="1" thickBot="1" x14ac:dyDescent="0.45">
      <c r="A29" s="1"/>
      <c r="B29" s="930"/>
      <c r="C29" s="931"/>
      <c r="D29" s="931"/>
      <c r="E29" s="931"/>
      <c r="F29" s="932"/>
      <c r="G29" s="283"/>
      <c r="H29" s="284"/>
      <c r="I29" s="285"/>
      <c r="J29" s="842"/>
      <c r="K29" s="842"/>
      <c r="L29" s="842"/>
      <c r="M29" s="842"/>
      <c r="N29" s="842"/>
      <c r="O29" s="842"/>
      <c r="P29" s="842"/>
      <c r="Q29" s="842"/>
      <c r="R29" s="842"/>
      <c r="S29" s="842"/>
      <c r="T29" s="842"/>
      <c r="U29" s="842"/>
      <c r="V29" s="842"/>
      <c r="W29" s="842"/>
      <c r="X29" s="842"/>
      <c r="Y29" s="842"/>
      <c r="Z29" s="843"/>
      <c r="AA29" s="20"/>
      <c r="AB29" s="21"/>
      <c r="AC29" s="706"/>
      <c r="AD29" s="707"/>
      <c r="AE29" s="708"/>
      <c r="AF29" s="282"/>
      <c r="AG29" s="284"/>
      <c r="AH29" s="286"/>
      <c r="AI29" s="287"/>
      <c r="AJ29" s="842"/>
      <c r="AK29" s="842"/>
      <c r="AL29" s="842"/>
      <c r="AM29" s="842"/>
      <c r="AN29" s="842"/>
      <c r="AO29" s="842"/>
      <c r="AP29" s="842"/>
      <c r="AQ29" s="842"/>
      <c r="AR29" s="842"/>
      <c r="AS29" s="842"/>
      <c r="AT29" s="842"/>
      <c r="AU29" s="842"/>
      <c r="AV29" s="842"/>
      <c r="AW29" s="842"/>
      <c r="AX29" s="842"/>
      <c r="AY29" s="842"/>
      <c r="AZ29" s="842"/>
      <c r="BA29" s="843"/>
      <c r="BB29" s="7"/>
      <c r="BC29" s="16"/>
      <c r="BD29" s="16"/>
      <c r="BE29" s="16"/>
      <c r="BF29" s="698"/>
      <c r="BG29" s="16"/>
      <c r="BH29" s="698"/>
      <c r="BI29" s="16"/>
      <c r="BJ29" s="16"/>
      <c r="BK29" s="16"/>
      <c r="BL29" s="16"/>
      <c r="BM29" s="16"/>
      <c r="BN29" s="16"/>
      <c r="BO29" s="16"/>
      <c r="BU29" s="739"/>
      <c r="BV29" s="632"/>
      <c r="BW29" s="290"/>
    </row>
    <row r="30" spans="1:75" ht="9" customHeight="1" x14ac:dyDescent="0.4">
      <c r="A30" s="1"/>
      <c r="B30" s="864" t="s">
        <v>14</v>
      </c>
      <c r="C30" s="865"/>
      <c r="D30" s="865"/>
      <c r="E30" s="865"/>
      <c r="F30" s="865"/>
      <c r="G30" s="22"/>
      <c r="H30" s="23"/>
      <c r="I30" s="23"/>
      <c r="J30" s="23"/>
      <c r="K30" s="23"/>
      <c r="L30" s="23"/>
      <c r="M30" s="23"/>
      <c r="N30" s="23"/>
      <c r="O30" s="23"/>
      <c r="P30" s="23"/>
      <c r="Q30" s="24"/>
      <c r="R30" s="24"/>
      <c r="S30" s="24"/>
      <c r="T30" s="24"/>
      <c r="U30" s="24"/>
      <c r="V30" s="24"/>
      <c r="W30" s="24"/>
      <c r="X30" s="24"/>
      <c r="Y30" s="24"/>
      <c r="Z30" s="25"/>
      <c r="AA30" s="20"/>
      <c r="AB30" s="21"/>
      <c r="AC30" s="845" t="s">
        <v>15</v>
      </c>
      <c r="AD30" s="846"/>
      <c r="AE30" s="784"/>
      <c r="AF30" s="783" t="s">
        <v>16</v>
      </c>
      <c r="AG30" s="784"/>
      <c r="AH30" s="720" t="s">
        <v>17</v>
      </c>
      <c r="AI30" s="721"/>
      <c r="AJ30" s="721"/>
      <c r="AK30" s="721"/>
      <c r="AL30" s="722"/>
      <c r="AM30" s="772" t="str">
        <f>IF(OR(AH26="",'②異動情報・学校情報・機構に送付が必要な場合（学校入力用）'!AC24=""),"",'②異動情報・学校情報・機構に送付が必要な場合（学校入力用）'!AC24)</f>
        <v/>
      </c>
      <c r="AN30" s="772"/>
      <c r="AO30" s="772"/>
      <c r="AP30" s="772"/>
      <c r="AQ30" s="772"/>
      <c r="AR30" s="772"/>
      <c r="AS30" s="772"/>
      <c r="AT30" s="772"/>
      <c r="AU30" s="772"/>
      <c r="AV30" s="772"/>
      <c r="AW30" s="772"/>
      <c r="AX30" s="772"/>
      <c r="AY30" s="772"/>
      <c r="AZ30" s="772"/>
      <c r="BA30" s="773"/>
      <c r="BB30" s="7"/>
      <c r="BC30" s="16"/>
      <c r="BF30" s="696" t="e">
        <f>IF(#REF!="",0,1)</f>
        <v>#REF!</v>
      </c>
      <c r="BK30" s="16"/>
      <c r="BL30" s="16"/>
      <c r="BM30" s="16"/>
      <c r="BN30" s="16"/>
      <c r="BO30" s="16"/>
      <c r="BU30" s="737" t="str">
        <f>AH26</f>
        <v/>
      </c>
      <c r="BV30" s="632" t="s">
        <v>133</v>
      </c>
      <c r="BW30" s="290"/>
    </row>
    <row r="31" spans="1:75" ht="9" customHeight="1" x14ac:dyDescent="0.4">
      <c r="A31" s="1"/>
      <c r="B31" s="851"/>
      <c r="C31" s="852"/>
      <c r="D31" s="852"/>
      <c r="E31" s="852"/>
      <c r="F31" s="852"/>
      <c r="G31" s="26"/>
      <c r="H31" s="716" t="str">
        <f>IF(AND(H26="✔",'①基本情報・異動情報（学生入力用）'!Z7="病気"),"✔","")</f>
        <v/>
      </c>
      <c r="I31" s="729" t="s">
        <v>18</v>
      </c>
      <c r="J31" s="717"/>
      <c r="K31" s="717"/>
      <c r="L31" s="716" t="str">
        <f>IF(AND(H26="✔",'①基本情報・異動情報（学生入力用）'!Z7="経済事情"),"✔","")</f>
        <v/>
      </c>
      <c r="M31" s="717" t="s">
        <v>19</v>
      </c>
      <c r="N31" s="717"/>
      <c r="O31" s="717"/>
      <c r="P31" s="717"/>
      <c r="R31" s="716" t="str">
        <f>IF(AND(H26="✔",'①基本情報・異動情報（学生入力用）'!Z7="一身上"),"✔","")</f>
        <v/>
      </c>
      <c r="S31" s="717" t="s">
        <v>20</v>
      </c>
      <c r="T31" s="717"/>
      <c r="U31" s="717"/>
      <c r="V31" s="716" t="str">
        <f>IF(AND(H26="✔",'①基本情報・異動情報（学生入力用）'!Z7="その他"),"✔","")</f>
        <v/>
      </c>
      <c r="W31" s="717" t="s">
        <v>21</v>
      </c>
      <c r="X31" s="717"/>
      <c r="Y31" s="717"/>
      <c r="Z31" s="28"/>
      <c r="AA31" s="20"/>
      <c r="AB31" s="21"/>
      <c r="AC31" s="847"/>
      <c r="AD31" s="848"/>
      <c r="AE31" s="786"/>
      <c r="AF31" s="785"/>
      <c r="AG31" s="786"/>
      <c r="AH31" s="723"/>
      <c r="AI31" s="724"/>
      <c r="AJ31" s="724"/>
      <c r="AK31" s="724"/>
      <c r="AL31" s="725"/>
      <c r="AM31" s="774"/>
      <c r="AN31" s="774"/>
      <c r="AO31" s="774"/>
      <c r="AP31" s="774"/>
      <c r="AQ31" s="774"/>
      <c r="AR31" s="774"/>
      <c r="AS31" s="774"/>
      <c r="AT31" s="774"/>
      <c r="AU31" s="774"/>
      <c r="AV31" s="774"/>
      <c r="AW31" s="774"/>
      <c r="AX31" s="774"/>
      <c r="AY31" s="774"/>
      <c r="AZ31" s="774"/>
      <c r="BA31" s="775"/>
      <c r="BB31" s="7"/>
      <c r="BC31" s="16"/>
      <c r="BF31" s="697"/>
      <c r="BK31" s="16"/>
      <c r="BL31" s="16"/>
      <c r="BM31" s="16"/>
      <c r="BN31" s="16"/>
      <c r="BO31" s="16"/>
      <c r="BU31" s="738"/>
      <c r="BV31" s="632"/>
      <c r="BW31" s="290"/>
    </row>
    <row r="32" spans="1:75" ht="9" customHeight="1" x14ac:dyDescent="0.4">
      <c r="A32" s="1"/>
      <c r="B32" s="851"/>
      <c r="C32" s="852"/>
      <c r="D32" s="852"/>
      <c r="E32" s="852"/>
      <c r="F32" s="852"/>
      <c r="G32" s="26"/>
      <c r="H32" s="716"/>
      <c r="I32" s="729"/>
      <c r="J32" s="717"/>
      <c r="K32" s="717"/>
      <c r="L32" s="716"/>
      <c r="M32" s="717"/>
      <c r="N32" s="717"/>
      <c r="O32" s="717"/>
      <c r="P32" s="717"/>
      <c r="R32" s="716"/>
      <c r="S32" s="717"/>
      <c r="T32" s="717"/>
      <c r="U32" s="717"/>
      <c r="V32" s="716"/>
      <c r="W32" s="717"/>
      <c r="X32" s="717"/>
      <c r="Y32" s="717"/>
      <c r="Z32" s="28"/>
      <c r="AA32" s="20"/>
      <c r="AB32" s="21"/>
      <c r="AC32" s="847"/>
      <c r="AD32" s="848"/>
      <c r="AE32" s="786"/>
      <c r="AF32" s="785"/>
      <c r="AG32" s="786"/>
      <c r="AH32" s="723"/>
      <c r="AI32" s="724"/>
      <c r="AJ32" s="724"/>
      <c r="AK32" s="724"/>
      <c r="AL32" s="725"/>
      <c r="AM32" s="774"/>
      <c r="AN32" s="774"/>
      <c r="AO32" s="774"/>
      <c r="AP32" s="774"/>
      <c r="AQ32" s="774"/>
      <c r="AR32" s="774"/>
      <c r="AS32" s="774"/>
      <c r="AT32" s="774"/>
      <c r="AU32" s="774"/>
      <c r="AV32" s="774"/>
      <c r="AW32" s="774"/>
      <c r="AX32" s="774"/>
      <c r="AY32" s="774"/>
      <c r="AZ32" s="774"/>
      <c r="BA32" s="775"/>
      <c r="BB32" s="7"/>
      <c r="BC32" s="16"/>
      <c r="BF32" s="697"/>
      <c r="BK32" s="16"/>
      <c r="BL32" s="16"/>
      <c r="BM32" s="16"/>
      <c r="BN32" s="16"/>
      <c r="BO32" s="16"/>
      <c r="BU32" s="738"/>
      <c r="BV32" s="632"/>
      <c r="BW32" s="290"/>
    </row>
    <row r="33" spans="1:75" ht="9" customHeight="1" thickBot="1" x14ac:dyDescent="0.45">
      <c r="A33" s="1"/>
      <c r="B33" s="851"/>
      <c r="C33" s="852"/>
      <c r="D33" s="852"/>
      <c r="E33" s="852"/>
      <c r="F33" s="852"/>
      <c r="G33" s="26"/>
      <c r="H33" s="716"/>
      <c r="I33" s="729"/>
      <c r="J33" s="717"/>
      <c r="K33" s="717"/>
      <c r="L33" s="716"/>
      <c r="M33" s="717"/>
      <c r="N33" s="717"/>
      <c r="O33" s="717"/>
      <c r="P33" s="717"/>
      <c r="R33" s="716"/>
      <c r="S33" s="717"/>
      <c r="T33" s="717"/>
      <c r="U33" s="717"/>
      <c r="V33" s="716"/>
      <c r="W33" s="717"/>
      <c r="X33" s="717"/>
      <c r="Y33" s="717"/>
      <c r="Z33" s="28"/>
      <c r="AA33" s="20"/>
      <c r="AB33" s="21"/>
      <c r="AC33" s="847"/>
      <c r="AD33" s="848"/>
      <c r="AE33" s="786"/>
      <c r="AF33" s="785"/>
      <c r="AG33" s="786"/>
      <c r="AH33" s="723"/>
      <c r="AI33" s="724"/>
      <c r="AJ33" s="724"/>
      <c r="AK33" s="724"/>
      <c r="AL33" s="725"/>
      <c r="AM33" s="774"/>
      <c r="AN33" s="774"/>
      <c r="AO33" s="774"/>
      <c r="AP33" s="774"/>
      <c r="AQ33" s="774"/>
      <c r="AR33" s="774"/>
      <c r="AS33" s="774"/>
      <c r="AT33" s="774"/>
      <c r="AU33" s="774"/>
      <c r="AV33" s="774"/>
      <c r="AW33" s="774"/>
      <c r="AX33" s="774"/>
      <c r="AY33" s="774"/>
      <c r="AZ33" s="774"/>
      <c r="BA33" s="775"/>
      <c r="BB33" s="7"/>
      <c r="BC33" s="16"/>
      <c r="BF33" s="698"/>
      <c r="BK33" s="16"/>
      <c r="BL33" s="16"/>
      <c r="BM33" s="16"/>
      <c r="BN33" s="16"/>
      <c r="BO33" s="16"/>
      <c r="BU33" s="738"/>
      <c r="BV33" s="632"/>
      <c r="BW33" s="290"/>
    </row>
    <row r="34" spans="1:75" ht="9" customHeight="1" thickBot="1" x14ac:dyDescent="0.45">
      <c r="A34" s="1"/>
      <c r="B34" s="851"/>
      <c r="C34" s="852"/>
      <c r="D34" s="852"/>
      <c r="E34" s="852"/>
      <c r="F34" s="852"/>
      <c r="G34" s="26"/>
      <c r="H34" s="29"/>
      <c r="I34" s="29"/>
      <c r="J34" s="30"/>
      <c r="K34" s="30"/>
      <c r="L34" s="29"/>
      <c r="M34" s="29"/>
      <c r="N34" s="30"/>
      <c r="O34" s="30"/>
      <c r="P34" s="30"/>
      <c r="Q34" s="27"/>
      <c r="R34" s="31"/>
      <c r="S34" s="27"/>
      <c r="T34" s="27"/>
      <c r="U34" s="27"/>
      <c r="V34" s="27"/>
      <c r="W34" s="31"/>
      <c r="X34" s="27"/>
      <c r="Y34" s="27"/>
      <c r="Z34" s="28"/>
      <c r="AA34" s="20"/>
      <c r="AB34" s="20"/>
      <c r="AC34" s="847"/>
      <c r="AD34" s="848"/>
      <c r="AE34" s="786"/>
      <c r="AF34" s="785"/>
      <c r="AG34" s="786"/>
      <c r="AH34" s="981"/>
      <c r="AI34" s="982"/>
      <c r="AJ34" s="982"/>
      <c r="AK34" s="982"/>
      <c r="AL34" s="983"/>
      <c r="AM34" s="776"/>
      <c r="AN34" s="776"/>
      <c r="AO34" s="776"/>
      <c r="AP34" s="776"/>
      <c r="AQ34" s="776"/>
      <c r="AR34" s="776"/>
      <c r="AS34" s="776"/>
      <c r="AT34" s="776"/>
      <c r="AU34" s="776"/>
      <c r="AV34" s="776"/>
      <c r="AW34" s="776"/>
      <c r="AX34" s="776"/>
      <c r="AY34" s="776"/>
      <c r="AZ34" s="776"/>
      <c r="BA34" s="777"/>
      <c r="BB34" s="7"/>
      <c r="BC34" s="16"/>
      <c r="BF34" s="696">
        <f>IF(H50="",0,1)</f>
        <v>0</v>
      </c>
      <c r="BK34" s="16"/>
      <c r="BL34" s="16"/>
      <c r="BM34" s="16"/>
      <c r="BN34" s="16"/>
      <c r="BO34" s="16"/>
      <c r="BU34" s="739"/>
      <c r="BV34" s="632"/>
      <c r="BW34" s="290"/>
    </row>
    <row r="35" spans="1:75" ht="9" customHeight="1" x14ac:dyDescent="0.4">
      <c r="A35" s="1"/>
      <c r="B35" s="32"/>
      <c r="C35" s="33"/>
      <c r="D35" s="33"/>
      <c r="E35" s="33"/>
      <c r="F35" s="33"/>
      <c r="G35" s="34"/>
      <c r="H35" s="35"/>
      <c r="I35" s="35"/>
      <c r="J35" s="36"/>
      <c r="K35" s="36"/>
      <c r="L35" s="35"/>
      <c r="M35" s="35"/>
      <c r="N35" s="36"/>
      <c r="O35" s="36"/>
      <c r="P35" s="36"/>
      <c r="Q35" s="35"/>
      <c r="R35" s="36"/>
      <c r="S35" s="35"/>
      <c r="T35" s="35"/>
      <c r="U35" s="35"/>
      <c r="V35" s="35"/>
      <c r="W35" s="36"/>
      <c r="X35" s="35"/>
      <c r="Y35" s="35"/>
      <c r="Z35" s="37"/>
      <c r="AA35" s="20"/>
      <c r="AB35" s="20"/>
      <c r="AC35" s="847"/>
      <c r="AD35" s="848"/>
      <c r="AE35" s="786"/>
      <c r="AF35" s="785"/>
      <c r="AG35" s="786"/>
      <c r="AH35" s="720" t="s">
        <v>125</v>
      </c>
      <c r="AI35" s="721"/>
      <c r="AJ35" s="721"/>
      <c r="AK35" s="721"/>
      <c r="AL35" s="722"/>
      <c r="AM35" s="806" t="s">
        <v>150</v>
      </c>
      <c r="AN35" s="806"/>
      <c r="AO35" s="806"/>
      <c r="AP35" s="806"/>
      <c r="AQ35" s="806"/>
      <c r="AR35" s="806"/>
      <c r="AS35" s="806"/>
      <c r="AT35" s="806"/>
      <c r="AU35" s="806"/>
      <c r="AV35" s="806"/>
      <c r="AW35" s="806"/>
      <c r="AX35" s="806"/>
      <c r="AY35" s="806"/>
      <c r="AZ35" s="806"/>
      <c r="BA35" s="807"/>
      <c r="BB35" s="7"/>
      <c r="BC35" s="16"/>
      <c r="BF35" s="697"/>
      <c r="BK35" s="16"/>
      <c r="BL35" s="16"/>
      <c r="BM35" s="16"/>
      <c r="BN35" s="16"/>
      <c r="BO35" s="16"/>
    </row>
    <row r="36" spans="1:75" ht="9" customHeight="1" x14ac:dyDescent="0.4">
      <c r="A36" s="1"/>
      <c r="B36" s="851" t="s">
        <v>22</v>
      </c>
      <c r="C36" s="852"/>
      <c r="D36" s="852"/>
      <c r="E36" s="852"/>
      <c r="F36" s="852"/>
      <c r="G36" s="38"/>
      <c r="H36" s="853" t="s">
        <v>23</v>
      </c>
      <c r="I36" s="854"/>
      <c r="J36" s="854"/>
      <c r="K36" s="854"/>
      <c r="L36" s="854"/>
      <c r="M36" s="854"/>
      <c r="N36" s="854"/>
      <c r="O36" s="855" t="str">
        <f>IF(OR(H26="",'②異動情報・学校情報・機構に送付が必要な場合（学校入力用）'!AB16=""),"",'②異動情報・学校情報・機構に送付が必要な場合（学校入力用）'!BV21)</f>
        <v/>
      </c>
      <c r="P36" s="856"/>
      <c r="Q36" s="856"/>
      <c r="R36" s="856"/>
      <c r="S36" s="861" t="s">
        <v>11</v>
      </c>
      <c r="T36" s="789" t="str">
        <f>IF(OR(H26="",'②異動情報・学校情報・機構に送付が必要な場合（学校入力用）'!AB16=""),"",'②異動情報・学校情報・機構に送付が必要な場合（学校入力用）'!BX21)</f>
        <v/>
      </c>
      <c r="U36" s="789"/>
      <c r="V36" s="861" t="s">
        <v>24</v>
      </c>
      <c r="W36" s="789" t="str">
        <f>IF(OR(H26="",'②異動情報・学校情報・機構に送付が必要な場合（学校入力用）'!AB16=""),"",'②異動情報・学校情報・機構に送付が必要な場合（学校入力用）'!BZ21)</f>
        <v/>
      </c>
      <c r="X36" s="789"/>
      <c r="Y36" s="792" t="s">
        <v>25</v>
      </c>
      <c r="Z36" s="715"/>
      <c r="AA36" s="39"/>
      <c r="AB36" s="40"/>
      <c r="AC36" s="847"/>
      <c r="AD36" s="848"/>
      <c r="AE36" s="786"/>
      <c r="AF36" s="785"/>
      <c r="AG36" s="786"/>
      <c r="AH36" s="723"/>
      <c r="AI36" s="724"/>
      <c r="AJ36" s="724"/>
      <c r="AK36" s="724"/>
      <c r="AL36" s="725"/>
      <c r="AM36" s="808"/>
      <c r="AN36" s="808"/>
      <c r="AO36" s="808"/>
      <c r="AP36" s="808"/>
      <c r="AQ36" s="808"/>
      <c r="AR36" s="808"/>
      <c r="AS36" s="808"/>
      <c r="AT36" s="808"/>
      <c r="AU36" s="808"/>
      <c r="AV36" s="808"/>
      <c r="AW36" s="808"/>
      <c r="AX36" s="808"/>
      <c r="AY36" s="808"/>
      <c r="AZ36" s="808"/>
      <c r="BA36" s="809"/>
      <c r="BB36" s="7"/>
      <c r="BC36" s="16"/>
      <c r="BF36" s="697"/>
    </row>
    <row r="37" spans="1:75" ht="9" customHeight="1" thickBot="1" x14ac:dyDescent="0.45">
      <c r="A37" s="1"/>
      <c r="B37" s="851"/>
      <c r="C37" s="852"/>
      <c r="D37" s="852"/>
      <c r="E37" s="852"/>
      <c r="F37" s="852"/>
      <c r="G37" s="38"/>
      <c r="H37" s="853"/>
      <c r="I37" s="854"/>
      <c r="J37" s="854"/>
      <c r="K37" s="854"/>
      <c r="L37" s="854"/>
      <c r="M37" s="854"/>
      <c r="N37" s="854"/>
      <c r="O37" s="857"/>
      <c r="P37" s="858"/>
      <c r="Q37" s="858"/>
      <c r="R37" s="858"/>
      <c r="S37" s="862"/>
      <c r="T37" s="790"/>
      <c r="U37" s="790"/>
      <c r="V37" s="862"/>
      <c r="W37" s="790"/>
      <c r="X37" s="790"/>
      <c r="Y37" s="793"/>
      <c r="Z37" s="715"/>
      <c r="AA37" s="39"/>
      <c r="AB37" s="40"/>
      <c r="AC37" s="847"/>
      <c r="AD37" s="848"/>
      <c r="AE37" s="786"/>
      <c r="AF37" s="785"/>
      <c r="AG37" s="786"/>
      <c r="AH37" s="723"/>
      <c r="AI37" s="724"/>
      <c r="AJ37" s="724"/>
      <c r="AK37" s="724"/>
      <c r="AL37" s="725"/>
      <c r="AM37" s="808"/>
      <c r="AN37" s="808"/>
      <c r="AO37" s="808"/>
      <c r="AP37" s="808"/>
      <c r="AQ37" s="808"/>
      <c r="AR37" s="808"/>
      <c r="AS37" s="808"/>
      <c r="AT37" s="808"/>
      <c r="AU37" s="808"/>
      <c r="AV37" s="808"/>
      <c r="AW37" s="808"/>
      <c r="AX37" s="808"/>
      <c r="AY37" s="808"/>
      <c r="AZ37" s="808"/>
      <c r="BA37" s="809"/>
      <c r="BB37" s="7"/>
      <c r="BC37" s="16"/>
      <c r="BF37" s="698"/>
    </row>
    <row r="38" spans="1:75" ht="9" customHeight="1" x14ac:dyDescent="0.4">
      <c r="A38" s="1"/>
      <c r="B38" s="851"/>
      <c r="C38" s="852"/>
      <c r="D38" s="852"/>
      <c r="E38" s="852"/>
      <c r="F38" s="852"/>
      <c r="G38" s="38"/>
      <c r="H38" s="853"/>
      <c r="I38" s="854"/>
      <c r="J38" s="854"/>
      <c r="K38" s="854"/>
      <c r="L38" s="854"/>
      <c r="M38" s="854"/>
      <c r="N38" s="854"/>
      <c r="O38" s="857"/>
      <c r="P38" s="858"/>
      <c r="Q38" s="858"/>
      <c r="R38" s="858"/>
      <c r="S38" s="862"/>
      <c r="T38" s="790"/>
      <c r="U38" s="790"/>
      <c r="V38" s="862"/>
      <c r="W38" s="790"/>
      <c r="X38" s="790"/>
      <c r="Y38" s="793"/>
      <c r="Z38" s="715"/>
      <c r="AA38" s="39"/>
      <c r="AB38" s="40"/>
      <c r="AC38" s="847"/>
      <c r="AD38" s="848"/>
      <c r="AE38" s="786"/>
      <c r="AF38" s="785"/>
      <c r="AG38" s="786"/>
      <c r="AH38" s="723"/>
      <c r="AI38" s="724"/>
      <c r="AJ38" s="724"/>
      <c r="AK38" s="724"/>
      <c r="AL38" s="725"/>
      <c r="AM38" s="808"/>
      <c r="AN38" s="808"/>
      <c r="AO38" s="808"/>
      <c r="AP38" s="808"/>
      <c r="AQ38" s="808"/>
      <c r="AR38" s="808"/>
      <c r="AS38" s="808"/>
      <c r="AT38" s="808"/>
      <c r="AU38" s="808"/>
      <c r="AV38" s="808"/>
      <c r="AW38" s="808"/>
      <c r="AX38" s="808"/>
      <c r="AY38" s="808"/>
      <c r="AZ38" s="808"/>
      <c r="BA38" s="809"/>
      <c r="BB38" s="7"/>
      <c r="BC38" s="16"/>
      <c r="BF38" s="699"/>
    </row>
    <row r="39" spans="1:75" ht="9" customHeight="1" x14ac:dyDescent="0.4">
      <c r="A39" s="1"/>
      <c r="B39" s="851"/>
      <c r="C39" s="852"/>
      <c r="D39" s="852"/>
      <c r="E39" s="852"/>
      <c r="F39" s="852"/>
      <c r="G39" s="38"/>
      <c r="H39" s="853"/>
      <c r="I39" s="854"/>
      <c r="J39" s="854"/>
      <c r="K39" s="854"/>
      <c r="L39" s="854"/>
      <c r="M39" s="854"/>
      <c r="N39" s="854"/>
      <c r="O39" s="857"/>
      <c r="P39" s="858"/>
      <c r="Q39" s="858"/>
      <c r="R39" s="858"/>
      <c r="S39" s="862"/>
      <c r="T39" s="790"/>
      <c r="U39" s="790"/>
      <c r="V39" s="862"/>
      <c r="W39" s="790"/>
      <c r="X39" s="790"/>
      <c r="Y39" s="793"/>
      <c r="Z39" s="715"/>
      <c r="AA39" s="39"/>
      <c r="AB39" s="40"/>
      <c r="AC39" s="847"/>
      <c r="AD39" s="848"/>
      <c r="AE39" s="786"/>
      <c r="AF39" s="785"/>
      <c r="AG39" s="786"/>
      <c r="AH39" s="726"/>
      <c r="AI39" s="727"/>
      <c r="AJ39" s="727"/>
      <c r="AK39" s="727"/>
      <c r="AL39" s="728"/>
      <c r="AM39" s="810"/>
      <c r="AN39" s="810"/>
      <c r="AO39" s="810"/>
      <c r="AP39" s="810"/>
      <c r="AQ39" s="810"/>
      <c r="AR39" s="810"/>
      <c r="AS39" s="810"/>
      <c r="AT39" s="810"/>
      <c r="AU39" s="810"/>
      <c r="AV39" s="810"/>
      <c r="AW39" s="810"/>
      <c r="AX39" s="810"/>
      <c r="AY39" s="810"/>
      <c r="AZ39" s="810"/>
      <c r="BA39" s="811"/>
      <c r="BB39" s="7"/>
      <c r="BC39" s="16"/>
      <c r="BF39" s="699"/>
    </row>
    <row r="40" spans="1:75" ht="9" customHeight="1" x14ac:dyDescent="0.4">
      <c r="A40" s="1"/>
      <c r="B40" s="851"/>
      <c r="C40" s="852"/>
      <c r="D40" s="852"/>
      <c r="E40" s="852"/>
      <c r="F40" s="852"/>
      <c r="G40" s="38"/>
      <c r="H40" s="853"/>
      <c r="I40" s="854"/>
      <c r="J40" s="854"/>
      <c r="K40" s="854"/>
      <c r="L40" s="854"/>
      <c r="M40" s="854"/>
      <c r="N40" s="854"/>
      <c r="O40" s="857"/>
      <c r="P40" s="858"/>
      <c r="Q40" s="858"/>
      <c r="R40" s="858"/>
      <c r="S40" s="862"/>
      <c r="T40" s="790"/>
      <c r="U40" s="790"/>
      <c r="V40" s="862"/>
      <c r="W40" s="790"/>
      <c r="X40" s="790"/>
      <c r="Y40" s="793"/>
      <c r="Z40" s="715"/>
      <c r="AA40" s="39"/>
      <c r="AB40" s="40"/>
      <c r="AC40" s="847"/>
      <c r="AD40" s="848"/>
      <c r="AE40" s="786"/>
      <c r="AF40" s="785"/>
      <c r="AG40" s="786"/>
      <c r="AH40" s="915" t="s">
        <v>126</v>
      </c>
      <c r="AI40" s="916"/>
      <c r="AJ40" s="916"/>
      <c r="AK40" s="916"/>
      <c r="AL40" s="917"/>
      <c r="AM40" s="812" t="str">
        <f>IF(OR(AH26="",'②異動情報・学校情報・機構に送付が必要な場合（学校入力用）'!AC27="",'②異動情報・学校情報・機構に送付が必要な場合（学校入力用）'!AP27=""),"      　 年　　　月　　　日",'②異動情報・学校情報・機構に送付が必要な場合（学校入力用）'!AP27)</f>
        <v xml:space="preserve">      　 年　　　月　　　日</v>
      </c>
      <c r="AN40" s="812"/>
      <c r="AO40" s="812"/>
      <c r="AP40" s="812"/>
      <c r="AQ40" s="812"/>
      <c r="AR40" s="812"/>
      <c r="AS40" s="812"/>
      <c r="AT40" s="718" t="s">
        <v>149</v>
      </c>
      <c r="AU40" s="812" t="str">
        <f>IF(OR(AH26="",'②異動情報・学校情報・機構に送付が必要な場合（学校入力用）'!AC27="",'②異動情報・学校情報・機構に送付が必要な場合（学校入力用）'!AV27=""),"      　 年　　　月　　　日",'②異動情報・学校情報・機構に送付が必要な場合（学校入力用）'!AV27)</f>
        <v xml:space="preserve">      　 年　　　月　　　日</v>
      </c>
      <c r="AV40" s="812"/>
      <c r="AW40" s="812"/>
      <c r="AX40" s="812"/>
      <c r="AY40" s="812"/>
      <c r="AZ40" s="812"/>
      <c r="BA40" s="814"/>
      <c r="BB40" s="7"/>
      <c r="BC40" s="16"/>
      <c r="BF40" s="699"/>
    </row>
    <row r="41" spans="1:75" ht="9" customHeight="1" x14ac:dyDescent="0.4">
      <c r="A41" s="1"/>
      <c r="B41" s="851"/>
      <c r="C41" s="852"/>
      <c r="D41" s="852"/>
      <c r="E41" s="852"/>
      <c r="F41" s="852"/>
      <c r="G41" s="38"/>
      <c r="H41" s="853"/>
      <c r="I41" s="854"/>
      <c r="J41" s="854"/>
      <c r="K41" s="854"/>
      <c r="L41" s="854"/>
      <c r="M41" s="854"/>
      <c r="N41" s="854"/>
      <c r="O41" s="857"/>
      <c r="P41" s="858"/>
      <c r="Q41" s="858"/>
      <c r="R41" s="858"/>
      <c r="S41" s="862"/>
      <c r="T41" s="790"/>
      <c r="U41" s="790"/>
      <c r="V41" s="862"/>
      <c r="W41" s="790"/>
      <c r="X41" s="790"/>
      <c r="Y41" s="793"/>
      <c r="Z41" s="715"/>
      <c r="AA41" s="39"/>
      <c r="AB41" s="40"/>
      <c r="AC41" s="847"/>
      <c r="AD41" s="848"/>
      <c r="AE41" s="786"/>
      <c r="AF41" s="785"/>
      <c r="AG41" s="786"/>
      <c r="AH41" s="723"/>
      <c r="AI41" s="724"/>
      <c r="AJ41" s="724"/>
      <c r="AK41" s="724"/>
      <c r="AL41" s="725"/>
      <c r="AM41" s="813"/>
      <c r="AN41" s="813"/>
      <c r="AO41" s="813"/>
      <c r="AP41" s="813"/>
      <c r="AQ41" s="813"/>
      <c r="AR41" s="813"/>
      <c r="AS41" s="813"/>
      <c r="AT41" s="719"/>
      <c r="AU41" s="813"/>
      <c r="AV41" s="813"/>
      <c r="AW41" s="813"/>
      <c r="AX41" s="813"/>
      <c r="AY41" s="813"/>
      <c r="AZ41" s="813"/>
      <c r="BA41" s="815"/>
      <c r="BB41" s="7"/>
      <c r="BC41" s="16"/>
      <c r="BF41" s="699"/>
    </row>
    <row r="42" spans="1:75" ht="9" customHeight="1" x14ac:dyDescent="0.4">
      <c r="A42" s="1"/>
      <c r="B42" s="851"/>
      <c r="C42" s="852"/>
      <c r="D42" s="852"/>
      <c r="E42" s="852"/>
      <c r="F42" s="852"/>
      <c r="G42" s="38"/>
      <c r="H42" s="854"/>
      <c r="I42" s="854"/>
      <c r="J42" s="854"/>
      <c r="K42" s="854"/>
      <c r="L42" s="854"/>
      <c r="M42" s="854"/>
      <c r="N42" s="854"/>
      <c r="O42" s="859"/>
      <c r="P42" s="860"/>
      <c r="Q42" s="860"/>
      <c r="R42" s="860"/>
      <c r="S42" s="863"/>
      <c r="T42" s="791"/>
      <c r="U42" s="791"/>
      <c r="V42" s="863"/>
      <c r="W42" s="791"/>
      <c r="X42" s="791"/>
      <c r="Y42" s="794"/>
      <c r="Z42" s="715"/>
      <c r="AA42" s="41"/>
      <c r="AB42" s="40"/>
      <c r="AC42" s="847"/>
      <c r="AD42" s="848"/>
      <c r="AE42" s="786"/>
      <c r="AF42" s="785"/>
      <c r="AG42" s="786"/>
      <c r="AH42" s="723"/>
      <c r="AI42" s="724"/>
      <c r="AJ42" s="724"/>
      <c r="AK42" s="724"/>
      <c r="AL42" s="725"/>
      <c r="AM42" s="813"/>
      <c r="AN42" s="813"/>
      <c r="AO42" s="813"/>
      <c r="AP42" s="813"/>
      <c r="AQ42" s="813"/>
      <c r="AR42" s="813"/>
      <c r="AS42" s="813"/>
      <c r="AT42" s="719"/>
      <c r="AU42" s="813"/>
      <c r="AV42" s="813"/>
      <c r="AW42" s="813"/>
      <c r="AX42" s="813"/>
      <c r="AY42" s="813"/>
      <c r="AZ42" s="813"/>
      <c r="BA42" s="815"/>
      <c r="BB42" s="7"/>
      <c r="BC42" s="16"/>
    </row>
    <row r="43" spans="1:75" ht="9" customHeight="1" thickBot="1" x14ac:dyDescent="0.2">
      <c r="A43" s="1"/>
      <c r="B43" s="42"/>
      <c r="C43" s="43"/>
      <c r="D43" s="43"/>
      <c r="E43" s="43"/>
      <c r="F43" s="43"/>
      <c r="G43" s="44"/>
      <c r="H43" s="45"/>
      <c r="I43" s="46"/>
      <c r="J43" s="46"/>
      <c r="K43" s="46"/>
      <c r="L43" s="46"/>
      <c r="M43" s="46"/>
      <c r="N43" s="46"/>
      <c r="O43" s="47"/>
      <c r="P43" s="47"/>
      <c r="Q43" s="47"/>
      <c r="R43" s="47"/>
      <c r="S43" s="48"/>
      <c r="T43" s="47"/>
      <c r="U43" s="47"/>
      <c r="V43" s="48"/>
      <c r="W43" s="47"/>
      <c r="X43" s="47"/>
      <c r="Y43" s="49"/>
      <c r="Z43" s="50"/>
      <c r="AA43" s="51"/>
      <c r="AB43" s="51"/>
      <c r="AC43" s="847"/>
      <c r="AD43" s="848"/>
      <c r="AE43" s="786"/>
      <c r="AF43" s="785"/>
      <c r="AG43" s="786"/>
      <c r="AH43" s="720" t="s">
        <v>135</v>
      </c>
      <c r="AI43" s="721"/>
      <c r="AJ43" s="721"/>
      <c r="AK43" s="721"/>
      <c r="AL43" s="722"/>
      <c r="AM43" s="293"/>
      <c r="AN43" s="293"/>
      <c r="AO43" s="291"/>
      <c r="AP43" s="295"/>
      <c r="AQ43" s="295"/>
      <c r="AR43" s="295"/>
      <c r="AS43" s="295"/>
      <c r="AT43" s="296"/>
      <c r="AU43" s="295"/>
      <c r="AV43" s="295"/>
      <c r="AW43" s="296"/>
      <c r="AX43" s="295"/>
      <c r="AY43" s="295"/>
      <c r="AZ43" s="297"/>
      <c r="BA43" s="298"/>
      <c r="BB43" s="7"/>
      <c r="BC43" s="16"/>
    </row>
    <row r="44" spans="1:75" ht="9" customHeight="1" x14ac:dyDescent="0.4">
      <c r="A44" s="1"/>
      <c r="B44" s="259"/>
      <c r="C44" s="259"/>
      <c r="D44" s="259"/>
      <c r="E44" s="259"/>
      <c r="F44" s="259"/>
      <c r="G44" s="266"/>
      <c r="H44" s="260"/>
      <c r="I44" s="261"/>
      <c r="J44" s="261"/>
      <c r="K44" s="261"/>
      <c r="L44" s="261"/>
      <c r="M44" s="261"/>
      <c r="N44" s="261"/>
      <c r="O44" s="60"/>
      <c r="P44" s="60"/>
      <c r="Q44" s="60"/>
      <c r="R44" s="60"/>
      <c r="S44" s="61"/>
      <c r="T44" s="60"/>
      <c r="U44" s="60"/>
      <c r="V44" s="60"/>
      <c r="W44" s="60"/>
      <c r="X44" s="262"/>
      <c r="Y44" s="262"/>
      <c r="Z44" s="267"/>
      <c r="AA44" s="51"/>
      <c r="AB44" s="51"/>
      <c r="AC44" s="847"/>
      <c r="AD44" s="848"/>
      <c r="AE44" s="786"/>
      <c r="AF44" s="785"/>
      <c r="AG44" s="786"/>
      <c r="AH44" s="723"/>
      <c r="AI44" s="724"/>
      <c r="AJ44" s="724"/>
      <c r="AK44" s="724"/>
      <c r="AL44" s="725"/>
      <c r="AM44" s="39"/>
      <c r="AN44" s="779" t="str">
        <f>IF(AND('③様式（自動作成・記入用）'!AH26="✔",'②異動情報・学校情報・機構に送付が必要な場合（学校入力用）'!AC33="海外留学支援制度"),"✔","")</f>
        <v/>
      </c>
      <c r="AO44" s="782" t="s">
        <v>127</v>
      </c>
      <c r="AP44" s="782"/>
      <c r="AQ44" s="782"/>
      <c r="AR44" s="782"/>
      <c r="AS44" s="782"/>
      <c r="AT44" s="782"/>
      <c r="AU44" s="782"/>
      <c r="AV44" s="782"/>
      <c r="AW44" s="782"/>
      <c r="AX44" s="782"/>
      <c r="AY44" s="782"/>
      <c r="AZ44" s="11"/>
      <c r="BA44" s="294"/>
      <c r="BB44" s="7"/>
      <c r="BC44" s="16"/>
    </row>
    <row r="45" spans="1:75" ht="9" customHeight="1" x14ac:dyDescent="0.4">
      <c r="A45" s="1"/>
      <c r="B45" s="259"/>
      <c r="C45" s="259"/>
      <c r="D45" s="259"/>
      <c r="E45" s="259"/>
      <c r="F45" s="259"/>
      <c r="G45" s="266"/>
      <c r="H45" s="260"/>
      <c r="I45" s="261"/>
      <c r="J45" s="261"/>
      <c r="K45" s="261"/>
      <c r="L45" s="261"/>
      <c r="M45" s="261"/>
      <c r="N45" s="261"/>
      <c r="O45" s="60"/>
      <c r="P45" s="60"/>
      <c r="Q45" s="60"/>
      <c r="R45" s="60"/>
      <c r="S45" s="61"/>
      <c r="T45" s="60"/>
      <c r="U45" s="60"/>
      <c r="V45" s="60"/>
      <c r="W45" s="60"/>
      <c r="X45" s="262"/>
      <c r="Y45" s="262"/>
      <c r="Z45" s="267"/>
      <c r="AA45" s="51"/>
      <c r="AB45" s="51"/>
      <c r="AC45" s="847"/>
      <c r="AD45" s="848"/>
      <c r="AE45" s="786"/>
      <c r="AF45" s="785"/>
      <c r="AG45" s="786"/>
      <c r="AH45" s="723"/>
      <c r="AI45" s="724"/>
      <c r="AJ45" s="724"/>
      <c r="AK45" s="724"/>
      <c r="AL45" s="725"/>
      <c r="AM45" s="39"/>
      <c r="AN45" s="780"/>
      <c r="AO45" s="782"/>
      <c r="AP45" s="782"/>
      <c r="AQ45" s="782"/>
      <c r="AR45" s="782"/>
      <c r="AS45" s="782"/>
      <c r="AT45" s="782"/>
      <c r="AU45" s="782"/>
      <c r="AV45" s="782"/>
      <c r="AW45" s="782"/>
      <c r="AX45" s="782"/>
      <c r="AY45" s="782"/>
      <c r="AZ45" s="11"/>
      <c r="BA45" s="294"/>
      <c r="BB45" s="7"/>
      <c r="BC45" s="16"/>
    </row>
    <row r="46" spans="1:75" ht="9" customHeight="1" x14ac:dyDescent="0.4">
      <c r="A46" s="1"/>
      <c r="B46" s="259"/>
      <c r="C46" s="259"/>
      <c r="D46" s="259"/>
      <c r="E46" s="259"/>
      <c r="F46" s="259"/>
      <c r="G46" s="266"/>
      <c r="H46" s="260"/>
      <c r="I46" s="261"/>
      <c r="J46" s="261"/>
      <c r="K46" s="261"/>
      <c r="L46" s="261"/>
      <c r="M46" s="261"/>
      <c r="N46" s="261"/>
      <c r="O46" s="60"/>
      <c r="P46" s="60"/>
      <c r="Q46" s="60"/>
      <c r="R46" s="60"/>
      <c r="S46" s="61"/>
      <c r="T46" s="60"/>
      <c r="U46" s="60"/>
      <c r="V46" s="60"/>
      <c r="W46" s="60"/>
      <c r="X46" s="262"/>
      <c r="Y46" s="262"/>
      <c r="Z46" s="267"/>
      <c r="AA46" s="51"/>
      <c r="AB46" s="51"/>
      <c r="AC46" s="847"/>
      <c r="AD46" s="848"/>
      <c r="AE46" s="786"/>
      <c r="AF46" s="785"/>
      <c r="AG46" s="786"/>
      <c r="AH46" s="723"/>
      <c r="AI46" s="724"/>
      <c r="AJ46" s="724"/>
      <c r="AK46" s="724"/>
      <c r="AL46" s="725"/>
      <c r="AM46" s="39"/>
      <c r="AN46" s="781"/>
      <c r="AO46" s="782"/>
      <c r="AP46" s="782"/>
      <c r="AQ46" s="782"/>
      <c r="AR46" s="782"/>
      <c r="AS46" s="782"/>
      <c r="AT46" s="782"/>
      <c r="AU46" s="782"/>
      <c r="AV46" s="782"/>
      <c r="AW46" s="782"/>
      <c r="AX46" s="782"/>
      <c r="AY46" s="782"/>
      <c r="AZ46" s="11"/>
      <c r="BA46" s="294"/>
      <c r="BB46" s="7"/>
      <c r="BC46" s="16"/>
    </row>
    <row r="47" spans="1:75" ht="9" customHeight="1" x14ac:dyDescent="0.15">
      <c r="A47" s="1"/>
      <c r="B47" s="252"/>
      <c r="C47" s="252"/>
      <c r="D47" s="252"/>
      <c r="E47" s="252"/>
      <c r="F47" s="252"/>
      <c r="G47" s="31"/>
      <c r="H47" s="31"/>
      <c r="I47" s="251"/>
      <c r="J47" s="251"/>
      <c r="K47" s="251"/>
      <c r="L47" s="251"/>
      <c r="M47" s="251"/>
      <c r="N47" s="251"/>
      <c r="O47" s="52"/>
      <c r="P47" s="52"/>
      <c r="Q47" s="52"/>
      <c r="R47" s="52"/>
      <c r="S47" s="53"/>
      <c r="T47" s="52"/>
      <c r="U47" s="52"/>
      <c r="V47" s="53"/>
      <c r="W47" s="52"/>
      <c r="X47" s="52"/>
      <c r="Y47" s="54"/>
      <c r="Z47" s="253"/>
      <c r="AA47" s="51"/>
      <c r="AB47" s="51"/>
      <c r="AC47" s="847"/>
      <c r="AD47" s="848"/>
      <c r="AE47" s="786"/>
      <c r="AF47" s="785"/>
      <c r="AG47" s="786"/>
      <c r="AH47" s="723"/>
      <c r="AI47" s="724"/>
      <c r="AJ47" s="724"/>
      <c r="AK47" s="724"/>
      <c r="AL47" s="725"/>
      <c r="AM47" s="39"/>
      <c r="AN47" s="39"/>
      <c r="AO47" s="292"/>
      <c r="AP47" s="56"/>
      <c r="AQ47" s="56"/>
      <c r="AR47" s="56"/>
      <c r="AS47" s="56"/>
      <c r="AT47" s="57"/>
      <c r="AU47" s="56"/>
      <c r="AV47" s="56"/>
      <c r="AW47" s="57"/>
      <c r="AX47" s="56"/>
      <c r="AY47" s="56"/>
      <c r="AZ47" s="58"/>
      <c r="BA47" s="59"/>
      <c r="BB47" s="7"/>
      <c r="BC47" s="16"/>
    </row>
    <row r="48" spans="1:75" ht="9" customHeight="1" x14ac:dyDescent="0.4">
      <c r="A48" s="1"/>
      <c r="B48" s="259"/>
      <c r="C48" s="259"/>
      <c r="D48" s="259"/>
      <c r="E48" s="259"/>
      <c r="F48" s="259"/>
      <c r="G48" s="31"/>
      <c r="H48" s="31"/>
      <c r="I48" s="31"/>
      <c r="J48" s="258"/>
      <c r="K48" s="258"/>
      <c r="L48" s="258"/>
      <c r="M48" s="258"/>
      <c r="N48" s="258"/>
      <c r="O48" s="258"/>
      <c r="P48" s="258"/>
      <c r="Q48" s="258"/>
      <c r="R48" s="258"/>
      <c r="S48" s="258"/>
      <c r="T48" s="258"/>
      <c r="U48" s="258"/>
      <c r="V48" s="258"/>
      <c r="W48" s="258"/>
      <c r="X48" s="258"/>
      <c r="Y48" s="258"/>
      <c r="Z48" s="258"/>
      <c r="AA48" s="51"/>
      <c r="AB48" s="51"/>
      <c r="AC48" s="847"/>
      <c r="AD48" s="848"/>
      <c r="AE48" s="786"/>
      <c r="AF48" s="785"/>
      <c r="AG48" s="786"/>
      <c r="AH48" s="915" t="s">
        <v>27</v>
      </c>
      <c r="AI48" s="916"/>
      <c r="AJ48" s="916"/>
      <c r="AK48" s="916"/>
      <c r="AL48" s="917"/>
      <c r="AM48" s="709" t="str">
        <f>IF(AND(AH26="✔",AN44="✔",'②異動情報・学校情報・機構に送付が必要な場合（学校入力用）'!AP33&lt;&gt;""),'②異動情報・学校情報・機構に送付が必要な場合（学校入力用）'!AP33,"　　　　　年　　　　　月")</f>
        <v>　　　　　年　　　　　月</v>
      </c>
      <c r="AN48" s="710"/>
      <c r="AO48" s="710"/>
      <c r="AP48" s="710"/>
      <c r="AQ48" s="710"/>
      <c r="AR48" s="710"/>
      <c r="AS48" s="710"/>
      <c r="AT48" s="816" t="s">
        <v>26</v>
      </c>
      <c r="AU48" s="710" t="str">
        <f>IF(AND(AH26="✔",AN44="✔",'②異動情報・学校情報・機構に送付が必要な場合（学校入力用）'!AV33&lt;&gt;""),'②異動情報・学校情報・機構に送付が必要な場合（学校入力用）'!AV33,"　　　　　年　　　　　月")</f>
        <v>　　　　　年　　　　　月</v>
      </c>
      <c r="AV48" s="710"/>
      <c r="AW48" s="710"/>
      <c r="AX48" s="710"/>
      <c r="AY48" s="710"/>
      <c r="AZ48" s="710"/>
      <c r="BA48" s="730"/>
      <c r="BB48" s="7"/>
      <c r="BC48" s="16"/>
    </row>
    <row r="49" spans="1:60" ht="9" customHeight="1" x14ac:dyDescent="0.4">
      <c r="A49" s="1"/>
      <c r="B49" s="259"/>
      <c r="C49" s="259"/>
      <c r="D49" s="259"/>
      <c r="E49" s="259"/>
      <c r="F49" s="259"/>
      <c r="G49" s="31"/>
      <c r="H49" s="31"/>
      <c r="I49" s="258"/>
      <c r="J49" s="258"/>
      <c r="K49" s="258"/>
      <c r="L49" s="258"/>
      <c r="M49" s="258"/>
      <c r="N49" s="258"/>
      <c r="O49" s="258"/>
      <c r="P49" s="258"/>
      <c r="Q49" s="258"/>
      <c r="R49" s="258"/>
      <c r="S49" s="258"/>
      <c r="T49" s="258"/>
      <c r="U49" s="258"/>
      <c r="V49" s="258"/>
      <c r="W49" s="258"/>
      <c r="X49" s="258"/>
      <c r="Y49" s="258"/>
      <c r="Z49" s="258"/>
      <c r="AA49" s="51"/>
      <c r="AB49" s="51"/>
      <c r="AC49" s="847"/>
      <c r="AD49" s="848"/>
      <c r="AE49" s="786"/>
      <c r="AF49" s="785"/>
      <c r="AG49" s="786"/>
      <c r="AH49" s="723"/>
      <c r="AI49" s="724"/>
      <c r="AJ49" s="724"/>
      <c r="AK49" s="724"/>
      <c r="AL49" s="725"/>
      <c r="AM49" s="711"/>
      <c r="AN49" s="712"/>
      <c r="AO49" s="712"/>
      <c r="AP49" s="712"/>
      <c r="AQ49" s="712"/>
      <c r="AR49" s="712"/>
      <c r="AS49" s="712"/>
      <c r="AT49" s="817"/>
      <c r="AU49" s="712"/>
      <c r="AV49" s="712"/>
      <c r="AW49" s="712"/>
      <c r="AX49" s="712"/>
      <c r="AY49" s="712"/>
      <c r="AZ49" s="712"/>
      <c r="BA49" s="731"/>
      <c r="BB49" s="7"/>
      <c r="BC49" s="16"/>
    </row>
    <row r="50" spans="1:60" ht="9" customHeight="1" thickBot="1" x14ac:dyDescent="0.45">
      <c r="A50" s="1"/>
      <c r="B50" s="259"/>
      <c r="C50" s="259"/>
      <c r="D50" s="259"/>
      <c r="E50" s="259"/>
      <c r="F50" s="259"/>
      <c r="G50" s="31"/>
      <c r="H50" s="265"/>
      <c r="I50" s="265"/>
      <c r="J50" s="258"/>
      <c r="K50" s="258"/>
      <c r="L50" s="258"/>
      <c r="M50" s="258"/>
      <c r="N50" s="258"/>
      <c r="O50" s="258"/>
      <c r="P50" s="258"/>
      <c r="Q50" s="258"/>
      <c r="R50" s="258"/>
      <c r="S50" s="258"/>
      <c r="T50" s="258"/>
      <c r="U50" s="258"/>
      <c r="V50" s="258"/>
      <c r="W50" s="258"/>
      <c r="X50" s="258"/>
      <c r="Y50" s="258"/>
      <c r="Z50" s="258"/>
      <c r="AA50" s="51"/>
      <c r="AB50" s="51"/>
      <c r="AC50" s="849"/>
      <c r="AD50" s="850"/>
      <c r="AE50" s="788"/>
      <c r="AF50" s="787"/>
      <c r="AG50" s="788"/>
      <c r="AH50" s="918"/>
      <c r="AI50" s="919"/>
      <c r="AJ50" s="919"/>
      <c r="AK50" s="919"/>
      <c r="AL50" s="920"/>
      <c r="AM50" s="713"/>
      <c r="AN50" s="714"/>
      <c r="AO50" s="714"/>
      <c r="AP50" s="714"/>
      <c r="AQ50" s="714"/>
      <c r="AR50" s="714"/>
      <c r="AS50" s="714"/>
      <c r="AT50" s="818"/>
      <c r="AU50" s="714"/>
      <c r="AV50" s="714"/>
      <c r="AW50" s="714"/>
      <c r="AX50" s="714"/>
      <c r="AY50" s="714"/>
      <c r="AZ50" s="714"/>
      <c r="BA50" s="732"/>
      <c r="BB50" s="7"/>
      <c r="BC50" s="16"/>
    </row>
    <row r="51" spans="1:60" ht="9" customHeight="1" x14ac:dyDescent="0.4">
      <c r="A51" s="1"/>
      <c r="B51" s="259"/>
      <c r="C51" s="259"/>
      <c r="D51" s="259"/>
      <c r="E51" s="259"/>
      <c r="F51" s="259"/>
      <c r="G51" s="24"/>
      <c r="H51" s="263"/>
      <c r="I51" s="263"/>
      <c r="J51" s="263"/>
      <c r="K51" s="263"/>
      <c r="L51" s="263"/>
      <c r="M51" s="263"/>
      <c r="N51" s="263"/>
      <c r="O51" s="60"/>
      <c r="P51" s="60"/>
      <c r="Q51" s="60"/>
      <c r="R51" s="60"/>
      <c r="S51" s="61"/>
      <c r="T51" s="60"/>
      <c r="U51" s="60"/>
      <c r="V51" s="60"/>
      <c r="W51" s="62"/>
      <c r="X51" s="62"/>
      <c r="Y51" s="62"/>
      <c r="Z51" s="268"/>
      <c r="AA51" s="51"/>
      <c r="AB51" s="51"/>
      <c r="AC51" s="805" t="s">
        <v>167</v>
      </c>
      <c r="AD51" s="805"/>
      <c r="AE51" s="805"/>
      <c r="AF51" s="805"/>
      <c r="AG51" s="805"/>
      <c r="AH51" s="805"/>
      <c r="AI51" s="805"/>
      <c r="AJ51" s="805"/>
      <c r="AK51" s="805"/>
      <c r="AL51" s="805"/>
      <c r="AM51" s="805"/>
      <c r="AN51" s="805"/>
      <c r="AO51" s="805"/>
      <c r="AP51" s="805"/>
      <c r="AQ51" s="805"/>
      <c r="AR51" s="805"/>
      <c r="AS51" s="805"/>
      <c r="AT51" s="805"/>
      <c r="AU51" s="805"/>
      <c r="AV51" s="805"/>
      <c r="AW51" s="805"/>
      <c r="AX51" s="805"/>
      <c r="AY51" s="805"/>
      <c r="AZ51" s="805"/>
      <c r="BA51" s="805"/>
      <c r="BB51" s="176"/>
      <c r="BC51" s="16"/>
    </row>
    <row r="52" spans="1:60" ht="9" customHeight="1" x14ac:dyDescent="0.4">
      <c r="A52" s="1"/>
      <c r="B52" s="259"/>
      <c r="C52" s="259"/>
      <c r="D52" s="259"/>
      <c r="E52" s="259"/>
      <c r="F52" s="259"/>
      <c r="G52" s="24"/>
      <c r="H52" s="263"/>
      <c r="I52" s="263"/>
      <c r="J52" s="263"/>
      <c r="K52" s="263"/>
      <c r="L52" s="263"/>
      <c r="M52" s="263"/>
      <c r="N52" s="263"/>
      <c r="O52" s="60"/>
      <c r="P52" s="60"/>
      <c r="Q52" s="60"/>
      <c r="R52" s="60"/>
      <c r="S52" s="61"/>
      <c r="T52" s="60"/>
      <c r="U52" s="60"/>
      <c r="V52" s="60"/>
      <c r="W52" s="62"/>
      <c r="X52" s="62"/>
      <c r="Y52" s="62"/>
      <c r="Z52" s="268"/>
      <c r="AA52" s="51"/>
      <c r="AB52" s="51"/>
      <c r="AC52" s="805"/>
      <c r="AD52" s="805"/>
      <c r="AE52" s="805"/>
      <c r="AF52" s="805"/>
      <c r="AG52" s="805"/>
      <c r="AH52" s="805"/>
      <c r="AI52" s="805"/>
      <c r="AJ52" s="805"/>
      <c r="AK52" s="805"/>
      <c r="AL52" s="805"/>
      <c r="AM52" s="805"/>
      <c r="AN52" s="805"/>
      <c r="AO52" s="805"/>
      <c r="AP52" s="805"/>
      <c r="AQ52" s="805"/>
      <c r="AR52" s="805"/>
      <c r="AS52" s="805"/>
      <c r="AT52" s="805"/>
      <c r="AU52" s="805"/>
      <c r="AV52" s="805"/>
      <c r="AW52" s="805"/>
      <c r="AX52" s="805"/>
      <c r="AY52" s="805"/>
      <c r="AZ52" s="805"/>
      <c r="BA52" s="805"/>
      <c r="BB52" s="176"/>
      <c r="BC52" s="16"/>
    </row>
    <row r="53" spans="1:60" ht="9" customHeight="1" thickBot="1" x14ac:dyDescent="0.45">
      <c r="A53" s="1"/>
      <c r="B53" s="259"/>
      <c r="C53" s="259"/>
      <c r="D53" s="259"/>
      <c r="E53" s="259"/>
      <c r="F53" s="259"/>
      <c r="G53" s="266"/>
      <c r="H53" s="261"/>
      <c r="I53" s="261"/>
      <c r="J53" s="261"/>
      <c r="K53" s="261"/>
      <c r="L53" s="261"/>
      <c r="M53" s="261"/>
      <c r="N53" s="261"/>
      <c r="O53" s="60"/>
      <c r="P53" s="60"/>
      <c r="Q53" s="60"/>
      <c r="R53" s="60"/>
      <c r="S53" s="61"/>
      <c r="T53" s="60"/>
      <c r="U53" s="60"/>
      <c r="V53" s="60"/>
      <c r="W53" s="264"/>
      <c r="X53" s="61"/>
      <c r="Y53" s="61"/>
      <c r="Z53" s="267"/>
      <c r="AA53" s="51"/>
      <c r="AB53" s="51"/>
      <c r="AC53" s="805"/>
      <c r="AD53" s="805"/>
      <c r="AE53" s="805"/>
      <c r="AF53" s="805"/>
      <c r="AG53" s="805"/>
      <c r="AH53" s="805"/>
      <c r="AI53" s="805"/>
      <c r="AJ53" s="805"/>
      <c r="AK53" s="805"/>
      <c r="AL53" s="805"/>
      <c r="AM53" s="805"/>
      <c r="AN53" s="805"/>
      <c r="AO53" s="805"/>
      <c r="AP53" s="805"/>
      <c r="AQ53" s="805"/>
      <c r="AR53" s="805"/>
      <c r="AS53" s="805"/>
      <c r="AT53" s="805"/>
      <c r="AU53" s="805"/>
      <c r="AV53" s="805"/>
      <c r="AW53" s="805"/>
      <c r="AX53" s="805"/>
      <c r="AY53" s="805"/>
      <c r="AZ53" s="805"/>
      <c r="BA53" s="805"/>
      <c r="BB53" s="176"/>
      <c r="BC53" s="16"/>
    </row>
    <row r="54" spans="1:60" ht="9" customHeight="1" thickTop="1" x14ac:dyDescent="0.4">
      <c r="A54" s="1"/>
      <c r="B54" s="259"/>
      <c r="C54" s="259"/>
      <c r="D54" s="259"/>
      <c r="E54" s="259"/>
      <c r="F54" s="259"/>
      <c r="G54" s="266"/>
      <c r="H54" s="261"/>
      <c r="I54" s="261"/>
      <c r="J54" s="261"/>
      <c r="K54" s="261"/>
      <c r="L54" s="261"/>
      <c r="M54" s="261"/>
      <c r="N54" s="261"/>
      <c r="O54" s="60"/>
      <c r="P54" s="60"/>
      <c r="Q54" s="60"/>
      <c r="R54" s="60"/>
      <c r="S54" s="61"/>
      <c r="T54" s="60"/>
      <c r="U54" s="60"/>
      <c r="V54" s="60"/>
      <c r="W54" s="264"/>
      <c r="X54" s="61"/>
      <c r="Y54" s="61"/>
      <c r="Z54" s="267"/>
      <c r="AA54" s="51"/>
      <c r="AB54" s="51"/>
      <c r="AC54" s="757" t="s">
        <v>59</v>
      </c>
      <c r="AD54" s="758"/>
      <c r="AE54" s="758"/>
      <c r="AF54" s="758"/>
      <c r="AG54" s="758"/>
      <c r="AH54" s="758"/>
      <c r="AI54" s="758"/>
      <c r="AJ54" s="758"/>
      <c r="AK54" s="758"/>
      <c r="AL54" s="758"/>
      <c r="AM54" s="758"/>
      <c r="AN54" s="763" t="str">
        <f>IF(AW108&lt;&gt;0,"　  年　　  月",IF(H26="✔",'②異動情報・学校情報・機構に送付が必要な場合（学校入力用）'!AP16,IF(AH26="✔",'②異動情報・学校情報・機構に送付が必要な場合（学校入力用）'!AP30,"")))</f>
        <v>　  年　　  月</v>
      </c>
      <c r="AO54" s="763"/>
      <c r="AP54" s="763"/>
      <c r="AQ54" s="763"/>
      <c r="AR54" s="763"/>
      <c r="AS54" s="763"/>
      <c r="AT54" s="763"/>
      <c r="AU54" s="763"/>
      <c r="AV54" s="763"/>
      <c r="AW54" s="763"/>
      <c r="AX54" s="766" t="s">
        <v>28</v>
      </c>
      <c r="AY54" s="766"/>
      <c r="AZ54" s="766"/>
      <c r="BA54" s="767"/>
      <c r="BB54" s="176"/>
      <c r="BC54" s="16"/>
      <c r="BE54" s="756" t="e">
        <f>BF54&amp;"/"&amp;BH54</f>
        <v>#VALUE!</v>
      </c>
      <c r="BF54" s="737" t="e">
        <f>YEAR(AN54)</f>
        <v>#VALUE!</v>
      </c>
      <c r="BH54" s="737" t="e">
        <f>MONTH(AN54)</f>
        <v>#VALUE!</v>
      </c>
    </row>
    <row r="55" spans="1:60" ht="9" customHeight="1" x14ac:dyDescent="0.4">
      <c r="A55" s="1"/>
      <c r="B55" s="259"/>
      <c r="C55" s="259"/>
      <c r="D55" s="259"/>
      <c r="E55" s="259"/>
      <c r="F55" s="259"/>
      <c r="G55" s="266"/>
      <c r="H55" s="261"/>
      <c r="I55" s="261"/>
      <c r="J55" s="261"/>
      <c r="K55" s="261"/>
      <c r="L55" s="261"/>
      <c r="M55" s="261"/>
      <c r="N55" s="261"/>
      <c r="O55" s="60"/>
      <c r="P55" s="60"/>
      <c r="Q55" s="60"/>
      <c r="R55" s="60"/>
      <c r="S55" s="61"/>
      <c r="T55" s="60"/>
      <c r="U55" s="60"/>
      <c r="V55" s="60"/>
      <c r="W55" s="264"/>
      <c r="X55" s="61"/>
      <c r="Y55" s="61"/>
      <c r="Z55" s="267"/>
      <c r="AA55" s="51"/>
      <c r="AB55" s="51"/>
      <c r="AC55" s="759"/>
      <c r="AD55" s="760"/>
      <c r="AE55" s="760"/>
      <c r="AF55" s="760"/>
      <c r="AG55" s="760"/>
      <c r="AH55" s="760"/>
      <c r="AI55" s="760"/>
      <c r="AJ55" s="760"/>
      <c r="AK55" s="760"/>
      <c r="AL55" s="760"/>
      <c r="AM55" s="760"/>
      <c r="AN55" s="764"/>
      <c r="AO55" s="764"/>
      <c r="AP55" s="764"/>
      <c r="AQ55" s="764"/>
      <c r="AR55" s="764"/>
      <c r="AS55" s="764"/>
      <c r="AT55" s="764"/>
      <c r="AU55" s="764"/>
      <c r="AV55" s="764"/>
      <c r="AW55" s="764"/>
      <c r="AX55" s="768"/>
      <c r="AY55" s="768"/>
      <c r="AZ55" s="768"/>
      <c r="BA55" s="769"/>
      <c r="BC55" s="16"/>
      <c r="BE55" s="756"/>
      <c r="BF55" s="738"/>
      <c r="BH55" s="738"/>
    </row>
    <row r="56" spans="1:60" ht="9" customHeight="1" x14ac:dyDescent="0.4">
      <c r="A56" s="1"/>
      <c r="B56" s="259"/>
      <c r="C56" s="259"/>
      <c r="D56" s="259"/>
      <c r="E56" s="259"/>
      <c r="F56" s="259"/>
      <c r="G56" s="266"/>
      <c r="H56" s="261"/>
      <c r="I56" s="261"/>
      <c r="J56" s="261"/>
      <c r="K56" s="261"/>
      <c r="L56" s="261"/>
      <c r="M56" s="261"/>
      <c r="N56" s="261"/>
      <c r="O56" s="60"/>
      <c r="P56" s="60"/>
      <c r="Q56" s="60"/>
      <c r="R56" s="60"/>
      <c r="S56" s="61"/>
      <c r="T56" s="60"/>
      <c r="U56" s="60"/>
      <c r="V56" s="60"/>
      <c r="W56" s="264"/>
      <c r="X56" s="61"/>
      <c r="Y56" s="61"/>
      <c r="Z56" s="267"/>
      <c r="AA56" s="51"/>
      <c r="AB56" s="51"/>
      <c r="AC56" s="759"/>
      <c r="AD56" s="760"/>
      <c r="AE56" s="760"/>
      <c r="AF56" s="760"/>
      <c r="AG56" s="760"/>
      <c r="AH56" s="760"/>
      <c r="AI56" s="760"/>
      <c r="AJ56" s="760"/>
      <c r="AK56" s="760"/>
      <c r="AL56" s="760"/>
      <c r="AM56" s="760"/>
      <c r="AN56" s="764"/>
      <c r="AO56" s="764"/>
      <c r="AP56" s="764"/>
      <c r="AQ56" s="764"/>
      <c r="AR56" s="764"/>
      <c r="AS56" s="764"/>
      <c r="AT56" s="764"/>
      <c r="AU56" s="764"/>
      <c r="AV56" s="764"/>
      <c r="AW56" s="764"/>
      <c r="AX56" s="768"/>
      <c r="AY56" s="768"/>
      <c r="AZ56" s="768"/>
      <c r="BA56" s="769"/>
      <c r="BC56" s="16"/>
      <c r="BE56" s="756"/>
      <c r="BF56" s="738"/>
      <c r="BH56" s="738"/>
    </row>
    <row r="57" spans="1:60" ht="9" customHeight="1" x14ac:dyDescent="0.4">
      <c r="A57" s="1"/>
      <c r="B57" s="259"/>
      <c r="C57" s="259"/>
      <c r="D57" s="259"/>
      <c r="E57" s="259"/>
      <c r="F57" s="259"/>
      <c r="G57" s="266"/>
      <c r="H57" s="261"/>
      <c r="I57" s="261"/>
      <c r="J57" s="261"/>
      <c r="K57" s="261"/>
      <c r="L57" s="261"/>
      <c r="M57" s="261"/>
      <c r="N57" s="261"/>
      <c r="O57" s="60"/>
      <c r="P57" s="60"/>
      <c r="Q57" s="60"/>
      <c r="R57" s="60"/>
      <c r="S57" s="61"/>
      <c r="T57" s="60"/>
      <c r="U57" s="60"/>
      <c r="V57" s="60"/>
      <c r="W57" s="61"/>
      <c r="X57" s="61"/>
      <c r="Y57" s="61"/>
      <c r="Z57" s="267"/>
      <c r="AA57" s="51"/>
      <c r="AB57" s="51"/>
      <c r="AC57" s="759"/>
      <c r="AD57" s="760"/>
      <c r="AE57" s="760"/>
      <c r="AF57" s="760"/>
      <c r="AG57" s="760"/>
      <c r="AH57" s="760"/>
      <c r="AI57" s="760"/>
      <c r="AJ57" s="760"/>
      <c r="AK57" s="760"/>
      <c r="AL57" s="760"/>
      <c r="AM57" s="760"/>
      <c r="AN57" s="764"/>
      <c r="AO57" s="764"/>
      <c r="AP57" s="764"/>
      <c r="AQ57" s="764"/>
      <c r="AR57" s="764"/>
      <c r="AS57" s="764"/>
      <c r="AT57" s="764"/>
      <c r="AU57" s="764"/>
      <c r="AV57" s="764"/>
      <c r="AW57" s="764"/>
      <c r="AX57" s="768"/>
      <c r="AY57" s="768"/>
      <c r="AZ57" s="768"/>
      <c r="BA57" s="769"/>
      <c r="BC57" s="16"/>
      <c r="BE57" s="756"/>
      <c r="BF57" s="738"/>
      <c r="BH57" s="738"/>
    </row>
    <row r="58" spans="1:60" ht="9" customHeight="1" thickBot="1" x14ac:dyDescent="0.2">
      <c r="A58" s="1"/>
      <c r="B58" s="252"/>
      <c r="C58" s="252"/>
      <c r="D58" s="252"/>
      <c r="E58" s="252"/>
      <c r="F58" s="252"/>
      <c r="G58" s="31"/>
      <c r="H58" s="31"/>
      <c r="I58" s="251"/>
      <c r="J58" s="251"/>
      <c r="K58" s="251"/>
      <c r="L58" s="251"/>
      <c r="M58" s="251"/>
      <c r="N58" s="251"/>
      <c r="O58" s="52"/>
      <c r="P58" s="52"/>
      <c r="Q58" s="52"/>
      <c r="R58" s="52"/>
      <c r="S58" s="53"/>
      <c r="T58" s="52"/>
      <c r="U58" s="52"/>
      <c r="V58" s="53"/>
      <c r="W58" s="52"/>
      <c r="X58" s="52"/>
      <c r="Y58" s="54"/>
      <c r="Z58" s="253"/>
      <c r="AA58" s="63"/>
      <c r="AB58" s="63"/>
      <c r="AC58" s="761"/>
      <c r="AD58" s="762"/>
      <c r="AE58" s="762"/>
      <c r="AF58" s="762"/>
      <c r="AG58" s="762"/>
      <c r="AH58" s="762"/>
      <c r="AI58" s="762"/>
      <c r="AJ58" s="762"/>
      <c r="AK58" s="762"/>
      <c r="AL58" s="762"/>
      <c r="AM58" s="762"/>
      <c r="AN58" s="765"/>
      <c r="AO58" s="765"/>
      <c r="AP58" s="765"/>
      <c r="AQ58" s="765"/>
      <c r="AR58" s="765"/>
      <c r="AS58" s="765"/>
      <c r="AT58" s="765"/>
      <c r="AU58" s="765"/>
      <c r="AV58" s="765"/>
      <c r="AW58" s="765"/>
      <c r="AX58" s="770"/>
      <c r="AY58" s="770"/>
      <c r="AZ58" s="770"/>
      <c r="BA58" s="771"/>
      <c r="BC58" s="16"/>
      <c r="BE58" s="756"/>
      <c r="BF58" s="739"/>
      <c r="BH58" s="739"/>
    </row>
    <row r="59" spans="1:60" ht="9" customHeight="1" thickTop="1" x14ac:dyDescent="0.2">
      <c r="A59" s="1"/>
      <c r="B59" s="64"/>
      <c r="C59" s="65"/>
      <c r="D59" s="65"/>
      <c r="E59" s="65"/>
      <c r="F59" s="66"/>
      <c r="G59" s="66"/>
      <c r="H59" s="66"/>
      <c r="I59" s="66"/>
      <c r="J59" s="66"/>
      <c r="K59" s="66"/>
      <c r="L59" s="66"/>
      <c r="M59" s="66"/>
      <c r="N59" s="67"/>
      <c r="O59" s="66"/>
      <c r="P59" s="66"/>
      <c r="Q59" s="66"/>
      <c r="R59" s="66"/>
      <c r="S59" s="66"/>
      <c r="T59" s="66"/>
      <c r="U59" s="66"/>
      <c r="V59" s="66"/>
      <c r="W59" s="66"/>
      <c r="X59" s="66"/>
      <c r="Y59" s="66"/>
      <c r="Z59" s="63"/>
      <c r="AA59" s="63"/>
      <c r="AB59" s="63"/>
      <c r="BC59" s="16"/>
    </row>
    <row r="60" spans="1:60" ht="18" customHeight="1" x14ac:dyDescent="0.4">
      <c r="A60" s="1"/>
      <c r="AA60" s="112"/>
      <c r="AB60" s="112"/>
      <c r="BB60" s="7"/>
      <c r="BC60" s="16"/>
    </row>
    <row r="61" spans="1:60" ht="6" customHeight="1" x14ac:dyDescent="0.2">
      <c r="A61" s="1"/>
      <c r="B61" s="64"/>
      <c r="C61" s="65"/>
      <c r="D61" s="65"/>
      <c r="E61" s="65"/>
      <c r="F61" s="66"/>
      <c r="G61" s="66"/>
      <c r="H61" s="66"/>
      <c r="I61" s="66"/>
      <c r="J61" s="66"/>
      <c r="K61" s="66"/>
      <c r="L61" s="66"/>
      <c r="M61" s="66"/>
      <c r="N61" s="67"/>
      <c r="O61" s="66"/>
      <c r="P61" s="66"/>
      <c r="Q61" s="66"/>
      <c r="R61" s="66"/>
      <c r="S61" s="66"/>
      <c r="T61" s="66"/>
      <c r="U61" s="66"/>
      <c r="V61" s="66"/>
      <c r="W61" s="66"/>
      <c r="X61" s="66"/>
      <c r="Y61" s="66"/>
      <c r="Z61" s="63"/>
      <c r="AA61" s="63"/>
      <c r="AB61" s="63"/>
      <c r="AC61" s="66"/>
      <c r="AD61" s="66"/>
      <c r="AE61" s="66"/>
      <c r="AF61" s="66"/>
      <c r="AG61" s="66"/>
      <c r="AH61" s="66"/>
      <c r="AI61" s="66"/>
      <c r="AJ61" s="66"/>
      <c r="AK61" s="66"/>
      <c r="AL61" s="66"/>
      <c r="AM61" s="66"/>
      <c r="AN61" s="66"/>
      <c r="AO61" s="66"/>
      <c r="AP61" s="66"/>
      <c r="AQ61" s="66"/>
      <c r="AR61" s="66"/>
      <c r="AS61" s="66"/>
      <c r="AT61" s="66"/>
      <c r="AU61" s="66"/>
      <c r="AV61" s="66"/>
      <c r="BA61" s="7"/>
      <c r="BB61" s="7"/>
      <c r="BC61" s="16"/>
    </row>
    <row r="62" spans="1:60" ht="20.100000000000001" customHeight="1" x14ac:dyDescent="0.4">
      <c r="A62" s="1"/>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7"/>
      <c r="BC62" s="16"/>
    </row>
    <row r="63" spans="1:60" ht="12" customHeight="1" x14ac:dyDescent="0.4">
      <c r="A63" s="1"/>
      <c r="B63" s="658" t="s">
        <v>29</v>
      </c>
      <c r="C63" s="658"/>
      <c r="D63" s="658"/>
      <c r="E63" s="658"/>
      <c r="F63" s="658"/>
      <c r="G63" s="658"/>
      <c r="H63" s="658"/>
      <c r="I63" s="658"/>
      <c r="J63" s="658"/>
      <c r="K63" s="658"/>
      <c r="L63" s="658"/>
      <c r="M63" s="658"/>
      <c r="N63" s="658"/>
      <c r="O63" s="658"/>
      <c r="P63" s="658"/>
      <c r="Q63" s="658"/>
      <c r="R63" s="658"/>
      <c r="S63" s="658"/>
      <c r="T63" s="658"/>
      <c r="U63" s="658"/>
      <c r="V63" s="658"/>
      <c r="W63" s="658"/>
      <c r="X63" s="658"/>
      <c r="Y63" s="658"/>
      <c r="Z63" s="69"/>
      <c r="AA63" s="658" t="s">
        <v>30</v>
      </c>
      <c r="AB63" s="658"/>
      <c r="AC63" s="658"/>
      <c r="AD63" s="658"/>
      <c r="AE63" s="658"/>
      <c r="AF63" s="658"/>
      <c r="AG63" s="658"/>
      <c r="AH63" s="658"/>
      <c r="AI63" s="658"/>
      <c r="AJ63" s="658"/>
      <c r="AK63" s="658"/>
      <c r="AL63" s="658"/>
      <c r="AM63" s="658"/>
      <c r="AN63" s="658"/>
      <c r="AO63" s="658"/>
      <c r="AP63" s="658"/>
      <c r="AQ63" s="658"/>
      <c r="AR63" s="658"/>
      <c r="AS63" s="658"/>
      <c r="AT63" s="658"/>
      <c r="AU63" s="658"/>
      <c r="AV63" s="658"/>
      <c r="AW63" s="658"/>
      <c r="AX63" s="658"/>
      <c r="AY63" s="658"/>
      <c r="AZ63" s="658"/>
      <c r="BA63" s="658"/>
      <c r="BB63" s="70"/>
      <c r="BC63" s="69"/>
      <c r="BD63" s="16"/>
    </row>
    <row r="64" spans="1:60" ht="12" customHeight="1" thickBot="1" x14ac:dyDescent="0.45">
      <c r="A64" s="1"/>
      <c r="B64" s="658"/>
      <c r="C64" s="658"/>
      <c r="D64" s="658"/>
      <c r="E64" s="658"/>
      <c r="F64" s="658"/>
      <c r="G64" s="658"/>
      <c r="H64" s="658"/>
      <c r="I64" s="658"/>
      <c r="J64" s="658"/>
      <c r="K64" s="658"/>
      <c r="L64" s="658"/>
      <c r="M64" s="658"/>
      <c r="N64" s="658"/>
      <c r="O64" s="658"/>
      <c r="P64" s="658"/>
      <c r="Q64" s="658"/>
      <c r="R64" s="658"/>
      <c r="S64" s="658"/>
      <c r="T64" s="658"/>
      <c r="U64" s="658"/>
      <c r="V64" s="658"/>
      <c r="W64" s="658"/>
      <c r="X64" s="658"/>
      <c r="Y64" s="658"/>
      <c r="Z64" s="69"/>
      <c r="AA64" s="658"/>
      <c r="AB64" s="658"/>
      <c r="AC64" s="658"/>
      <c r="AD64" s="658"/>
      <c r="AE64" s="658"/>
      <c r="AF64" s="658"/>
      <c r="AG64" s="658"/>
      <c r="AH64" s="658"/>
      <c r="AI64" s="658"/>
      <c r="AJ64" s="658"/>
      <c r="AK64" s="658"/>
      <c r="AL64" s="658"/>
      <c r="AM64" s="658"/>
      <c r="AN64" s="658"/>
      <c r="AO64" s="658"/>
      <c r="AP64" s="658"/>
      <c r="AQ64" s="658"/>
      <c r="AR64" s="658"/>
      <c r="AS64" s="658"/>
      <c r="AT64" s="658"/>
      <c r="AU64" s="658"/>
      <c r="AV64" s="658"/>
      <c r="AW64" s="658"/>
      <c r="AX64" s="658"/>
      <c r="AY64" s="658"/>
      <c r="AZ64" s="658"/>
      <c r="BA64" s="658"/>
      <c r="BB64" s="70"/>
      <c r="BC64" s="69"/>
      <c r="BD64" s="16"/>
    </row>
    <row r="65" spans="1:56" ht="12" customHeight="1" thickTop="1" x14ac:dyDescent="0.4">
      <c r="A65" s="1"/>
      <c r="B65" s="746" t="str">
        <f>IF(OR(AW108&lt;&gt;0,'②異動情報・学校情報・機構に送付が必要な場合（学校入力用）'!U50=""),"",'②異動情報・学校情報・機構に送付が必要な場合（学校入力用）'!U50)</f>
        <v/>
      </c>
      <c r="C65" s="747"/>
      <c r="D65" s="747"/>
      <c r="E65" s="747"/>
      <c r="F65" s="747"/>
      <c r="G65" s="747"/>
      <c r="H65" s="747"/>
      <c r="I65" s="747"/>
      <c r="J65" s="747"/>
      <c r="K65" s="747"/>
      <c r="L65" s="747"/>
      <c r="M65" s="747"/>
      <c r="N65" s="747"/>
      <c r="O65" s="747"/>
      <c r="P65" s="747"/>
      <c r="Q65" s="747"/>
      <c r="R65" s="747"/>
      <c r="S65" s="747"/>
      <c r="T65" s="747"/>
      <c r="U65" s="747"/>
      <c r="V65" s="747"/>
      <c r="W65" s="747"/>
      <c r="X65" s="747"/>
      <c r="Y65" s="748"/>
      <c r="Z65" s="71"/>
      <c r="AA65" s="796" t="str">
        <f>IF(AW108&lt;&gt;0,"紙様式を使用の場合、記入不要欄です。Excel様式を使用していただくと必要処理が自動で表示されます。",IF(AO4="送付必要","スカラACで「休止」処理不要です。異動願（届）を異動・補導係に送付してください。","①スカラACで"&amp;AN54&amp;"始期「"&amp;VLOOKUP("✔",BU25:BV34,2,FALSE)&amp;"」"&amp;"処理　②この異動願を学校の定めた方法で保管してください。"))</f>
        <v>紙様式を使用の場合、記入不要欄です。Excel様式を使用していただくと必要処理が自動で表示されます。</v>
      </c>
      <c r="AB65" s="797"/>
      <c r="AC65" s="797"/>
      <c r="AD65" s="797"/>
      <c r="AE65" s="797"/>
      <c r="AF65" s="797"/>
      <c r="AG65" s="797"/>
      <c r="AH65" s="797"/>
      <c r="AI65" s="797"/>
      <c r="AJ65" s="797"/>
      <c r="AK65" s="797"/>
      <c r="AL65" s="797"/>
      <c r="AM65" s="797"/>
      <c r="AN65" s="797"/>
      <c r="AO65" s="797"/>
      <c r="AP65" s="797"/>
      <c r="AQ65" s="797"/>
      <c r="AR65" s="797"/>
      <c r="AS65" s="797"/>
      <c r="AT65" s="797"/>
      <c r="AU65" s="797"/>
      <c r="AV65" s="797"/>
      <c r="AW65" s="797"/>
      <c r="AX65" s="797"/>
      <c r="AY65" s="797"/>
      <c r="AZ65" s="797"/>
      <c r="BA65" s="798"/>
      <c r="BB65" s="72"/>
      <c r="BC65" s="73"/>
      <c r="BD65" s="16"/>
    </row>
    <row r="66" spans="1:56" ht="12" customHeight="1" x14ac:dyDescent="0.4">
      <c r="A66" s="1"/>
      <c r="B66" s="749"/>
      <c r="C66" s="750"/>
      <c r="D66" s="750"/>
      <c r="E66" s="750"/>
      <c r="F66" s="750"/>
      <c r="G66" s="750"/>
      <c r="H66" s="750"/>
      <c r="I66" s="750"/>
      <c r="J66" s="750"/>
      <c r="K66" s="750"/>
      <c r="L66" s="750"/>
      <c r="M66" s="750"/>
      <c r="N66" s="750"/>
      <c r="O66" s="750"/>
      <c r="P66" s="750"/>
      <c r="Q66" s="750"/>
      <c r="R66" s="750"/>
      <c r="S66" s="750"/>
      <c r="T66" s="750"/>
      <c r="U66" s="750"/>
      <c r="V66" s="750"/>
      <c r="W66" s="750"/>
      <c r="X66" s="750"/>
      <c r="Y66" s="751"/>
      <c r="Z66" s="71"/>
      <c r="AA66" s="799"/>
      <c r="AB66" s="800"/>
      <c r="AC66" s="800"/>
      <c r="AD66" s="800"/>
      <c r="AE66" s="800"/>
      <c r="AF66" s="800"/>
      <c r="AG66" s="800"/>
      <c r="AH66" s="800"/>
      <c r="AI66" s="800"/>
      <c r="AJ66" s="800"/>
      <c r="AK66" s="800"/>
      <c r="AL66" s="800"/>
      <c r="AM66" s="800"/>
      <c r="AN66" s="800"/>
      <c r="AO66" s="800"/>
      <c r="AP66" s="800"/>
      <c r="AQ66" s="800"/>
      <c r="AR66" s="800"/>
      <c r="AS66" s="800"/>
      <c r="AT66" s="800"/>
      <c r="AU66" s="800"/>
      <c r="AV66" s="800"/>
      <c r="AW66" s="800"/>
      <c r="AX66" s="800"/>
      <c r="AY66" s="800"/>
      <c r="AZ66" s="800"/>
      <c r="BA66" s="801"/>
      <c r="BB66" s="72"/>
      <c r="BC66" s="73"/>
      <c r="BD66" s="16"/>
    </row>
    <row r="67" spans="1:56" ht="12" customHeight="1" x14ac:dyDescent="0.4">
      <c r="A67" s="1"/>
      <c r="B67" s="749"/>
      <c r="C67" s="750"/>
      <c r="D67" s="750"/>
      <c r="E67" s="750"/>
      <c r="F67" s="750"/>
      <c r="G67" s="750"/>
      <c r="H67" s="750"/>
      <c r="I67" s="750"/>
      <c r="J67" s="750"/>
      <c r="K67" s="750"/>
      <c r="L67" s="750"/>
      <c r="M67" s="750"/>
      <c r="N67" s="750"/>
      <c r="O67" s="750"/>
      <c r="P67" s="750"/>
      <c r="Q67" s="750"/>
      <c r="R67" s="750"/>
      <c r="S67" s="750"/>
      <c r="T67" s="750"/>
      <c r="U67" s="750"/>
      <c r="V67" s="750"/>
      <c r="W67" s="750"/>
      <c r="X67" s="750"/>
      <c r="Y67" s="751"/>
      <c r="Z67" s="71"/>
      <c r="AA67" s="799"/>
      <c r="AB67" s="800"/>
      <c r="AC67" s="800"/>
      <c r="AD67" s="800"/>
      <c r="AE67" s="800"/>
      <c r="AF67" s="800"/>
      <c r="AG67" s="800"/>
      <c r="AH67" s="800"/>
      <c r="AI67" s="800"/>
      <c r="AJ67" s="800"/>
      <c r="AK67" s="800"/>
      <c r="AL67" s="800"/>
      <c r="AM67" s="800"/>
      <c r="AN67" s="800"/>
      <c r="AO67" s="800"/>
      <c r="AP67" s="800"/>
      <c r="AQ67" s="800"/>
      <c r="AR67" s="800"/>
      <c r="AS67" s="800"/>
      <c r="AT67" s="800"/>
      <c r="AU67" s="800"/>
      <c r="AV67" s="800"/>
      <c r="AW67" s="800"/>
      <c r="AX67" s="800"/>
      <c r="AY67" s="800"/>
      <c r="AZ67" s="800"/>
      <c r="BA67" s="801"/>
      <c r="BB67" s="72"/>
      <c r="BC67" s="73"/>
      <c r="BD67" s="16"/>
    </row>
    <row r="68" spans="1:56" ht="12" customHeight="1" x14ac:dyDescent="0.4">
      <c r="A68" s="1"/>
      <c r="B68" s="749"/>
      <c r="C68" s="750"/>
      <c r="D68" s="750"/>
      <c r="E68" s="750"/>
      <c r="F68" s="750"/>
      <c r="G68" s="750"/>
      <c r="H68" s="750"/>
      <c r="I68" s="750"/>
      <c r="J68" s="750"/>
      <c r="K68" s="750"/>
      <c r="L68" s="750"/>
      <c r="M68" s="750"/>
      <c r="N68" s="750"/>
      <c r="O68" s="750"/>
      <c r="P68" s="750"/>
      <c r="Q68" s="750"/>
      <c r="R68" s="750"/>
      <c r="S68" s="750"/>
      <c r="T68" s="750"/>
      <c r="U68" s="750"/>
      <c r="V68" s="750"/>
      <c r="W68" s="750"/>
      <c r="X68" s="750"/>
      <c r="Y68" s="751"/>
      <c r="Z68" s="71"/>
      <c r="AA68" s="799"/>
      <c r="AB68" s="800"/>
      <c r="AC68" s="800"/>
      <c r="AD68" s="800"/>
      <c r="AE68" s="800"/>
      <c r="AF68" s="800"/>
      <c r="AG68" s="800"/>
      <c r="AH68" s="800"/>
      <c r="AI68" s="800"/>
      <c r="AJ68" s="800"/>
      <c r="AK68" s="800"/>
      <c r="AL68" s="800"/>
      <c r="AM68" s="800"/>
      <c r="AN68" s="800"/>
      <c r="AO68" s="800"/>
      <c r="AP68" s="800"/>
      <c r="AQ68" s="800"/>
      <c r="AR68" s="800"/>
      <c r="AS68" s="800"/>
      <c r="AT68" s="800"/>
      <c r="AU68" s="800"/>
      <c r="AV68" s="800"/>
      <c r="AW68" s="800"/>
      <c r="AX68" s="800"/>
      <c r="AY68" s="800"/>
      <c r="AZ68" s="800"/>
      <c r="BA68" s="801"/>
      <c r="BB68" s="72"/>
      <c r="BC68" s="73"/>
      <c r="BD68" s="16"/>
    </row>
    <row r="69" spans="1:56" ht="12" customHeight="1" thickBot="1" x14ac:dyDescent="0.45">
      <c r="A69" s="1"/>
      <c r="B69" s="749"/>
      <c r="C69" s="750"/>
      <c r="D69" s="750"/>
      <c r="E69" s="750"/>
      <c r="F69" s="750"/>
      <c r="G69" s="750"/>
      <c r="H69" s="750"/>
      <c r="I69" s="750"/>
      <c r="J69" s="750"/>
      <c r="K69" s="750"/>
      <c r="L69" s="750"/>
      <c r="M69" s="750"/>
      <c r="N69" s="750"/>
      <c r="O69" s="750"/>
      <c r="P69" s="750"/>
      <c r="Q69" s="750"/>
      <c r="R69" s="750"/>
      <c r="S69" s="750"/>
      <c r="T69" s="750"/>
      <c r="U69" s="750"/>
      <c r="V69" s="750"/>
      <c r="W69" s="750"/>
      <c r="X69" s="750"/>
      <c r="Y69" s="751"/>
      <c r="Z69" s="71"/>
      <c r="AA69" s="802"/>
      <c r="AB69" s="803"/>
      <c r="AC69" s="803"/>
      <c r="AD69" s="803"/>
      <c r="AE69" s="803"/>
      <c r="AF69" s="803"/>
      <c r="AG69" s="803"/>
      <c r="AH69" s="803"/>
      <c r="AI69" s="803"/>
      <c r="AJ69" s="803"/>
      <c r="AK69" s="803"/>
      <c r="AL69" s="803"/>
      <c r="AM69" s="803"/>
      <c r="AN69" s="803"/>
      <c r="AO69" s="803"/>
      <c r="AP69" s="803"/>
      <c r="AQ69" s="803"/>
      <c r="AR69" s="803"/>
      <c r="AS69" s="803"/>
      <c r="AT69" s="803"/>
      <c r="AU69" s="803"/>
      <c r="AV69" s="803"/>
      <c r="AW69" s="803"/>
      <c r="AX69" s="803"/>
      <c r="AY69" s="803"/>
      <c r="AZ69" s="803"/>
      <c r="BA69" s="804"/>
      <c r="BB69" s="72"/>
      <c r="BC69" s="73"/>
      <c r="BD69" s="16"/>
    </row>
    <row r="70" spans="1:56" ht="12" customHeight="1" thickTop="1" x14ac:dyDescent="0.2">
      <c r="A70" s="1"/>
      <c r="B70" s="749"/>
      <c r="C70" s="750"/>
      <c r="D70" s="750"/>
      <c r="E70" s="750"/>
      <c r="F70" s="750"/>
      <c r="G70" s="750"/>
      <c r="H70" s="750"/>
      <c r="I70" s="750"/>
      <c r="J70" s="750"/>
      <c r="K70" s="750"/>
      <c r="L70" s="750"/>
      <c r="M70" s="750"/>
      <c r="N70" s="750"/>
      <c r="O70" s="750"/>
      <c r="P70" s="750"/>
      <c r="Q70" s="750"/>
      <c r="R70" s="750"/>
      <c r="S70" s="750"/>
      <c r="T70" s="750"/>
      <c r="U70" s="750"/>
      <c r="V70" s="750"/>
      <c r="W70" s="750"/>
      <c r="X70" s="750"/>
      <c r="Y70" s="751"/>
      <c r="Z70" s="73"/>
      <c r="BC70" s="74"/>
      <c r="BD70" s="16"/>
    </row>
    <row r="71" spans="1:56" ht="12" customHeight="1" x14ac:dyDescent="0.2">
      <c r="A71" s="1"/>
      <c r="B71" s="749"/>
      <c r="C71" s="750"/>
      <c r="D71" s="750"/>
      <c r="E71" s="750"/>
      <c r="F71" s="750"/>
      <c r="G71" s="750"/>
      <c r="H71" s="750"/>
      <c r="I71" s="750"/>
      <c r="J71" s="750"/>
      <c r="K71" s="750"/>
      <c r="L71" s="750"/>
      <c r="M71" s="750"/>
      <c r="N71" s="750"/>
      <c r="O71" s="750"/>
      <c r="P71" s="750"/>
      <c r="Q71" s="750"/>
      <c r="R71" s="750"/>
      <c r="S71" s="750"/>
      <c r="T71" s="750"/>
      <c r="U71" s="750"/>
      <c r="V71" s="750"/>
      <c r="W71" s="750"/>
      <c r="X71" s="750"/>
      <c r="Y71" s="751"/>
      <c r="Z71" s="73"/>
      <c r="AA71" s="658" t="s">
        <v>136</v>
      </c>
      <c r="AB71" s="658"/>
      <c r="AC71" s="658"/>
      <c r="AD71" s="658"/>
      <c r="AE71" s="658"/>
      <c r="AF71" s="658"/>
      <c r="AG71" s="658"/>
      <c r="AH71" s="658"/>
      <c r="AI71" s="658"/>
      <c r="AJ71" s="658"/>
      <c r="AK71" s="658"/>
      <c r="AL71" s="658"/>
      <c r="AM71" s="658"/>
      <c r="AN71" s="658"/>
      <c r="AO71" s="658"/>
      <c r="AP71" s="658"/>
      <c r="AQ71" s="658"/>
      <c r="AR71" s="658"/>
      <c r="AS71" s="658"/>
      <c r="AT71" s="658"/>
      <c r="AU71" s="658"/>
      <c r="AV71" s="658"/>
      <c r="AW71" s="658"/>
      <c r="AX71" s="658"/>
      <c r="AY71" s="658"/>
      <c r="AZ71" s="658"/>
      <c r="BA71" s="658"/>
      <c r="BB71" s="658"/>
      <c r="BC71" s="74"/>
      <c r="BD71" s="16"/>
    </row>
    <row r="72" spans="1:56" ht="12" customHeight="1" thickBot="1" x14ac:dyDescent="0.25">
      <c r="A72" s="1"/>
      <c r="B72" s="752"/>
      <c r="C72" s="753"/>
      <c r="D72" s="753"/>
      <c r="E72" s="753"/>
      <c r="F72" s="753"/>
      <c r="G72" s="753"/>
      <c r="H72" s="753"/>
      <c r="I72" s="753"/>
      <c r="J72" s="753"/>
      <c r="K72" s="753"/>
      <c r="L72" s="753"/>
      <c r="M72" s="753"/>
      <c r="N72" s="753"/>
      <c r="O72" s="753"/>
      <c r="P72" s="753"/>
      <c r="Q72" s="753"/>
      <c r="R72" s="753"/>
      <c r="S72" s="753"/>
      <c r="T72" s="753"/>
      <c r="U72" s="753"/>
      <c r="V72" s="753"/>
      <c r="W72" s="753"/>
      <c r="X72" s="753"/>
      <c r="Y72" s="754"/>
      <c r="Z72" s="73"/>
      <c r="AA72" s="658"/>
      <c r="AB72" s="658"/>
      <c r="AC72" s="658"/>
      <c r="AD72" s="658"/>
      <c r="AE72" s="658"/>
      <c r="AF72" s="658"/>
      <c r="AG72" s="658"/>
      <c r="AH72" s="658"/>
      <c r="AI72" s="658"/>
      <c r="AJ72" s="658"/>
      <c r="AK72" s="658"/>
      <c r="AL72" s="658"/>
      <c r="AM72" s="658"/>
      <c r="AN72" s="658"/>
      <c r="AO72" s="658"/>
      <c r="AP72" s="658"/>
      <c r="AQ72" s="658"/>
      <c r="AR72" s="658"/>
      <c r="AS72" s="658"/>
      <c r="AT72" s="658"/>
      <c r="AU72" s="658"/>
      <c r="AV72" s="658"/>
      <c r="AW72" s="658"/>
      <c r="AX72" s="658"/>
      <c r="AY72" s="658"/>
      <c r="AZ72" s="658"/>
      <c r="BA72" s="658"/>
      <c r="BB72" s="658"/>
      <c r="BC72" s="74"/>
      <c r="BD72" s="16"/>
    </row>
    <row r="73" spans="1:56" ht="12" customHeight="1" x14ac:dyDescent="0.2">
      <c r="A73" s="1"/>
      <c r="Z73" s="73"/>
      <c r="AA73" s="279"/>
      <c r="AB73" s="735" t="s">
        <v>143</v>
      </c>
      <c r="AC73" s="735"/>
      <c r="AD73" s="735"/>
      <c r="AE73" s="735"/>
      <c r="AF73" s="735"/>
      <c r="AG73" s="735"/>
      <c r="AH73" s="735"/>
      <c r="AI73" s="735"/>
      <c r="AJ73" s="735"/>
      <c r="AK73" s="735"/>
      <c r="AL73" s="735"/>
      <c r="AM73" s="735"/>
      <c r="AN73" s="735"/>
      <c r="AO73" s="735"/>
      <c r="AP73" s="735"/>
      <c r="AQ73" s="735"/>
      <c r="AR73" s="735"/>
      <c r="AS73" s="735"/>
      <c r="AT73" s="735"/>
      <c r="AU73" s="735"/>
      <c r="AV73" s="735"/>
      <c r="AW73" s="735"/>
      <c r="AX73" s="735"/>
      <c r="AY73" s="735"/>
      <c r="AZ73" s="735"/>
      <c r="BA73" s="735"/>
      <c r="BB73" s="279"/>
      <c r="BC73" s="74"/>
      <c r="BD73" s="16"/>
    </row>
    <row r="74" spans="1:56" ht="12" customHeight="1" x14ac:dyDescent="0.2">
      <c r="A74" s="1"/>
      <c r="B74" s="658" t="s">
        <v>31</v>
      </c>
      <c r="C74" s="658"/>
      <c r="D74" s="658"/>
      <c r="E74" s="658"/>
      <c r="F74" s="658"/>
      <c r="G74" s="658"/>
      <c r="H74" s="658"/>
      <c r="I74" s="658"/>
      <c r="J74" s="658"/>
      <c r="K74" s="658"/>
      <c r="L74" s="658"/>
      <c r="M74" s="658"/>
      <c r="N74" s="658"/>
      <c r="O74" s="658"/>
      <c r="P74" s="658"/>
      <c r="Q74" s="658"/>
      <c r="R74" s="658"/>
      <c r="S74" s="658"/>
      <c r="T74" s="658"/>
      <c r="U74" s="658"/>
      <c r="V74" s="658"/>
      <c r="W74" s="658"/>
      <c r="X74" s="658"/>
      <c r="Y74" s="658"/>
      <c r="Z74" s="73"/>
      <c r="AA74" s="288"/>
      <c r="AB74" s="735"/>
      <c r="AC74" s="735"/>
      <c r="AD74" s="735"/>
      <c r="AE74" s="735"/>
      <c r="AF74" s="735"/>
      <c r="AG74" s="735"/>
      <c r="AH74" s="735"/>
      <c r="AI74" s="735"/>
      <c r="AJ74" s="735"/>
      <c r="AK74" s="735"/>
      <c r="AL74" s="735"/>
      <c r="AM74" s="735"/>
      <c r="AN74" s="735"/>
      <c r="AO74" s="735"/>
      <c r="AP74" s="735"/>
      <c r="AQ74" s="735"/>
      <c r="AR74" s="735"/>
      <c r="AS74" s="735"/>
      <c r="AT74" s="735"/>
      <c r="AU74" s="735"/>
      <c r="AV74" s="735"/>
      <c r="AW74" s="735"/>
      <c r="AX74" s="735"/>
      <c r="AY74" s="735"/>
      <c r="AZ74" s="735"/>
      <c r="BA74" s="735"/>
      <c r="BB74" s="288"/>
      <c r="BC74" s="74"/>
      <c r="BD74" s="16"/>
    </row>
    <row r="75" spans="1:56" ht="14.1" customHeight="1" x14ac:dyDescent="0.4">
      <c r="A75" s="1"/>
      <c r="B75" s="658"/>
      <c r="C75" s="658"/>
      <c r="D75" s="658"/>
      <c r="E75" s="658"/>
      <c r="F75" s="658"/>
      <c r="G75" s="658"/>
      <c r="H75" s="658"/>
      <c r="I75" s="658"/>
      <c r="J75" s="658"/>
      <c r="K75" s="658"/>
      <c r="L75" s="658"/>
      <c r="M75" s="658"/>
      <c r="N75" s="658"/>
      <c r="O75" s="658"/>
      <c r="P75" s="658"/>
      <c r="Q75" s="658"/>
      <c r="R75" s="658"/>
      <c r="S75" s="658"/>
      <c r="T75" s="658"/>
      <c r="U75" s="658"/>
      <c r="V75" s="658"/>
      <c r="W75" s="658"/>
      <c r="X75" s="658"/>
      <c r="Y75" s="658"/>
      <c r="Z75" s="73"/>
      <c r="AA75" s="75"/>
      <c r="AB75" s="649" t="str">
        <f>IF(OR(AW108&lt;&gt;0,'②異動情報・学校情報・機構に送付が必要な場合（学校入力用）'!V82=""),"",'②異動情報・学校情報・機構に送付が必要な場合（学校入力用）'!V82)</f>
        <v/>
      </c>
      <c r="AC75" s="649"/>
      <c r="AD75" s="540" t="s">
        <v>33</v>
      </c>
      <c r="AE75" s="540"/>
      <c r="AF75" s="540"/>
      <c r="AG75" s="540"/>
      <c r="AH75" s="540"/>
      <c r="AI75" s="21"/>
      <c r="AJ75" s="649" t="str">
        <f>IF(OR(AW108&lt;&gt;0,'②異動情報・学校情報・機構に送付が必要な場合（学校入力用）'!AE82=""),"",'②異動情報・学校情報・機構に送付が必要な場合（学校入力用）'!AE82)</f>
        <v/>
      </c>
      <c r="AK75" s="649"/>
      <c r="AL75" s="826" t="s">
        <v>165</v>
      </c>
      <c r="AM75" s="379"/>
      <c r="AN75" s="379"/>
      <c r="AO75" s="379"/>
      <c r="AP75" s="379"/>
      <c r="AQ75" s="379"/>
      <c r="AR75" s="379"/>
      <c r="AS75" s="379"/>
      <c r="AT75" s="379"/>
      <c r="AU75" s="379"/>
      <c r="AV75" s="379"/>
      <c r="AW75" s="379"/>
      <c r="AX75" s="379"/>
      <c r="AY75" s="379"/>
      <c r="AZ75" s="379"/>
      <c r="BA75" s="379"/>
      <c r="BB75" s="76"/>
      <c r="BC75" s="77"/>
      <c r="BD75" s="16"/>
    </row>
    <row r="76" spans="1:56" ht="14.1" customHeight="1" x14ac:dyDescent="0.4">
      <c r="A76" s="1"/>
      <c r="B76" s="299"/>
      <c r="C76" s="795" t="s">
        <v>32</v>
      </c>
      <c r="D76" s="795"/>
      <c r="E76" s="795"/>
      <c r="F76" s="795"/>
      <c r="G76" s="795"/>
      <c r="H76" s="795"/>
      <c r="I76" s="795"/>
      <c r="J76" s="795"/>
      <c r="K76" s="795"/>
      <c r="L76" s="795"/>
      <c r="M76" s="795"/>
      <c r="N76" s="795"/>
      <c r="O76" s="795"/>
      <c r="P76" s="795"/>
      <c r="Q76" s="795"/>
      <c r="R76" s="795"/>
      <c r="S76" s="795"/>
      <c r="T76" s="795"/>
      <c r="U76" s="795"/>
      <c r="V76" s="795"/>
      <c r="W76" s="795"/>
      <c r="X76" s="795"/>
      <c r="Y76" s="299"/>
      <c r="Z76" s="73"/>
      <c r="AA76" s="75"/>
      <c r="AB76" s="649"/>
      <c r="AC76" s="649"/>
      <c r="AD76" s="540"/>
      <c r="AE76" s="540"/>
      <c r="AF76" s="540"/>
      <c r="AG76" s="540"/>
      <c r="AH76" s="540"/>
      <c r="AI76" s="21"/>
      <c r="AJ76" s="649"/>
      <c r="AK76" s="649"/>
      <c r="AL76" s="826"/>
      <c r="AM76" s="379"/>
      <c r="AN76" s="379"/>
      <c r="AO76" s="379"/>
      <c r="AP76" s="379"/>
      <c r="AQ76" s="379"/>
      <c r="AR76" s="379"/>
      <c r="AS76" s="379"/>
      <c r="AT76" s="379"/>
      <c r="AU76" s="379"/>
      <c r="AV76" s="379"/>
      <c r="AW76" s="379"/>
      <c r="AX76" s="379"/>
      <c r="AY76" s="379"/>
      <c r="AZ76" s="379"/>
      <c r="BA76" s="379"/>
      <c r="BB76" s="76"/>
      <c r="BC76" s="77"/>
      <c r="BD76" s="16"/>
    </row>
    <row r="77" spans="1:56" ht="12" customHeight="1" x14ac:dyDescent="0.4">
      <c r="A77" s="1"/>
      <c r="B77" s="299"/>
      <c r="C77" s="795"/>
      <c r="D77" s="795"/>
      <c r="E77" s="795"/>
      <c r="F77" s="795"/>
      <c r="G77" s="795"/>
      <c r="H77" s="795"/>
      <c r="I77" s="795"/>
      <c r="J77" s="795"/>
      <c r="K77" s="795"/>
      <c r="L77" s="795"/>
      <c r="M77" s="795"/>
      <c r="N77" s="795"/>
      <c r="O77" s="795"/>
      <c r="P77" s="795"/>
      <c r="Q77" s="795"/>
      <c r="R77" s="795"/>
      <c r="S77" s="795"/>
      <c r="T77" s="795"/>
      <c r="U77" s="795"/>
      <c r="V77" s="795"/>
      <c r="W77" s="795"/>
      <c r="X77" s="795"/>
      <c r="Y77" s="299"/>
      <c r="Z77" s="73"/>
      <c r="AA77" s="75"/>
      <c r="AB77" s="75"/>
      <c r="AC77" s="75"/>
      <c r="AD77" s="75"/>
      <c r="AE77" s="75"/>
      <c r="AF77" s="75"/>
      <c r="AG77" s="75"/>
      <c r="AH77" s="75"/>
      <c r="AI77" s="75"/>
      <c r="AJ77" s="75"/>
      <c r="AK77" s="75"/>
      <c r="AL77" s="300"/>
      <c r="AM77" s="300"/>
      <c r="AN77" s="300"/>
      <c r="AO77" s="300"/>
      <c r="AP77" s="300"/>
      <c r="AQ77" s="300"/>
      <c r="AR77" s="300"/>
      <c r="AS77" s="300"/>
      <c r="AT77" s="300"/>
      <c r="AU77" s="300"/>
      <c r="AV77" s="300"/>
      <c r="AW77" s="300"/>
      <c r="AX77" s="300"/>
      <c r="AY77" s="300"/>
      <c r="AZ77" s="300"/>
      <c r="BA77" s="300"/>
      <c r="BB77" s="75"/>
      <c r="BC77" s="77"/>
    </row>
    <row r="78" spans="1:56" ht="12" customHeight="1" x14ac:dyDescent="0.4">
      <c r="A78" s="1"/>
      <c r="B78" s="20"/>
      <c r="C78" s="20"/>
      <c r="D78" s="10"/>
      <c r="E78" s="648" t="s">
        <v>34</v>
      </c>
      <c r="F78" s="648"/>
      <c r="G78" s="648"/>
      <c r="H78" s="648"/>
      <c r="I78" s="648"/>
      <c r="J78" s="733" t="str">
        <f>IF(AW108&lt;&gt;0,"",'②異動情報・学校情報・機構に送付が必要な場合（学校入力用）'!BD60)</f>
        <v/>
      </c>
      <c r="K78" s="733"/>
      <c r="L78" s="733"/>
      <c r="M78" s="733"/>
      <c r="N78" s="734" t="s">
        <v>35</v>
      </c>
      <c r="O78" s="733" t="str">
        <f>IF(AW108&lt;&gt;0,"",'②異動情報・学校情報・機構に送付が必要な場合（学校入力用）'!BF60)</f>
        <v/>
      </c>
      <c r="P78" s="733"/>
      <c r="Q78" s="733"/>
      <c r="R78" s="734" t="s">
        <v>36</v>
      </c>
      <c r="S78" s="733" t="str">
        <f>IF(AW108&lt;&gt;0,"",'②異動情報・学校情報・機構に送付が必要な場合（学校入力用）'!BH60)</f>
        <v/>
      </c>
      <c r="T78" s="733"/>
      <c r="U78" s="733"/>
      <c r="V78" s="734" t="s">
        <v>37</v>
      </c>
      <c r="W78" s="20"/>
      <c r="X78" s="20"/>
      <c r="Y78" s="20"/>
      <c r="Z78" s="73"/>
      <c r="AA78" s="78"/>
      <c r="AB78" s="79"/>
      <c r="AC78" s="79"/>
      <c r="AD78" s="79"/>
      <c r="AE78" s="79"/>
      <c r="AF78" s="79"/>
      <c r="AG78" s="79"/>
      <c r="AH78" s="79"/>
      <c r="AI78" s="80"/>
      <c r="AJ78" s="75"/>
      <c r="AK78" s="75"/>
      <c r="AL78" s="75"/>
      <c r="AM78" s="75"/>
      <c r="AN78" s="75"/>
      <c r="AO78" s="75"/>
      <c r="AP78" s="81"/>
      <c r="AQ78" s="81"/>
      <c r="AR78" s="81"/>
      <c r="AS78" s="81"/>
      <c r="AT78" s="75"/>
      <c r="AU78" s="75"/>
      <c r="AV78" s="75"/>
      <c r="AW78" s="75"/>
      <c r="AX78" s="75"/>
      <c r="AY78" s="75"/>
      <c r="AZ78" s="75"/>
      <c r="BA78" s="75"/>
      <c r="BB78" s="75"/>
      <c r="BC78" s="77"/>
    </row>
    <row r="79" spans="1:56" ht="14.1" customHeight="1" x14ac:dyDescent="0.4">
      <c r="A79" s="1"/>
      <c r="B79" s="20"/>
      <c r="C79" s="20"/>
      <c r="D79" s="10"/>
      <c r="E79" s="648"/>
      <c r="F79" s="648"/>
      <c r="G79" s="648"/>
      <c r="H79" s="648"/>
      <c r="I79" s="648"/>
      <c r="J79" s="733"/>
      <c r="K79" s="733"/>
      <c r="L79" s="733"/>
      <c r="M79" s="733"/>
      <c r="N79" s="734"/>
      <c r="O79" s="733"/>
      <c r="P79" s="733"/>
      <c r="Q79" s="733"/>
      <c r="R79" s="734"/>
      <c r="S79" s="733"/>
      <c r="T79" s="733"/>
      <c r="U79" s="733"/>
      <c r="V79" s="734"/>
      <c r="W79" s="20"/>
      <c r="X79" s="20"/>
      <c r="Y79" s="20"/>
      <c r="Z79" s="73"/>
      <c r="AA79" s="80"/>
      <c r="AB79" s="649" t="str">
        <f>IF(OR(AW108&lt;&gt;0,'②異動情報・学校情報・機構に送付が必要な場合（学校入力用）'!V86=""),"",'②異動情報・学校情報・機構に送付が必要な場合（学校入力用）'!V86)</f>
        <v/>
      </c>
      <c r="AC79" s="649"/>
      <c r="AD79" s="540" t="s">
        <v>39</v>
      </c>
      <c r="AE79" s="540"/>
      <c r="AF79" s="540"/>
      <c r="AG79" s="540"/>
      <c r="AH79" s="540"/>
      <c r="AI79" s="82"/>
      <c r="AJ79" s="649" t="str">
        <f>IF(OR(AW108&lt;&gt;0,'②異動情報・学校情報・機構に送付が必要な場合（学校入力用）'!AE86=""),"",'②異動情報・学校情報・機構に送付が必要な場合（学校入力用）'!AE86)</f>
        <v/>
      </c>
      <c r="AK79" s="649"/>
      <c r="AL79" s="540" t="s">
        <v>21</v>
      </c>
      <c r="AM79" s="540"/>
      <c r="AN79" s="540"/>
      <c r="AO79" s="819" t="str">
        <f>IF(OR(AW108&lt;&gt;0,'②異動情報・学校情報・機構に送付が必要な場合（学校入力用）'!AI86=""),"",'②異動情報・学校情報・機構に送付が必要な場合（学校入力用）'!AI86)</f>
        <v/>
      </c>
      <c r="AP79" s="820"/>
      <c r="AQ79" s="820"/>
      <c r="AR79" s="820"/>
      <c r="AS79" s="820"/>
      <c r="AT79" s="820"/>
      <c r="AU79" s="820"/>
      <c r="AV79" s="820"/>
      <c r="AW79" s="820"/>
      <c r="AX79" s="820"/>
      <c r="AY79" s="820"/>
      <c r="AZ79" s="820"/>
      <c r="BA79" s="821"/>
      <c r="BB79" s="11"/>
      <c r="BC79" s="77"/>
    </row>
    <row r="80" spans="1:56" ht="14.1" customHeight="1" x14ac:dyDescent="0.4">
      <c r="A80" s="1"/>
      <c r="B80" s="20"/>
      <c r="C80" s="20"/>
      <c r="D80" s="10"/>
      <c r="E80" s="648" t="s">
        <v>38</v>
      </c>
      <c r="F80" s="648"/>
      <c r="G80" s="648"/>
      <c r="H80" s="648"/>
      <c r="I80" s="648"/>
      <c r="J80" s="736" t="str">
        <f>IF('②異動情報・学校情報・機構に送付が必要な場合（学校入力用）'!AA62="","",'②異動情報・学校情報・機構に送付が必要な場合（学校入力用）'!AA62)</f>
        <v/>
      </c>
      <c r="K80" s="736"/>
      <c r="L80" s="736"/>
      <c r="M80" s="736"/>
      <c r="N80" s="736"/>
      <c r="O80" s="736"/>
      <c r="P80" s="736"/>
      <c r="Q80" s="736"/>
      <c r="R80" s="736"/>
      <c r="S80" s="736"/>
      <c r="T80" s="736"/>
      <c r="U80" s="736"/>
      <c r="V80" s="736"/>
      <c r="W80" s="736"/>
      <c r="X80" s="736"/>
      <c r="Y80" s="736"/>
      <c r="Z80" s="83"/>
      <c r="AA80" s="80"/>
      <c r="AB80" s="649"/>
      <c r="AC80" s="649"/>
      <c r="AD80" s="540"/>
      <c r="AE80" s="540"/>
      <c r="AF80" s="540"/>
      <c r="AG80" s="540"/>
      <c r="AH80" s="540"/>
      <c r="AI80" s="82"/>
      <c r="AJ80" s="649"/>
      <c r="AK80" s="649"/>
      <c r="AL80" s="540"/>
      <c r="AM80" s="540"/>
      <c r="AN80" s="540"/>
      <c r="AO80" s="822"/>
      <c r="AP80" s="823"/>
      <c r="AQ80" s="823"/>
      <c r="AR80" s="823"/>
      <c r="AS80" s="823"/>
      <c r="AT80" s="823"/>
      <c r="AU80" s="823"/>
      <c r="AV80" s="823"/>
      <c r="AW80" s="823"/>
      <c r="AX80" s="823"/>
      <c r="AY80" s="823"/>
      <c r="AZ80" s="823"/>
      <c r="BA80" s="824"/>
      <c r="BB80" s="11"/>
      <c r="BC80" s="16"/>
      <c r="BD80" s="16"/>
    </row>
    <row r="81" spans="1:57" ht="12" customHeight="1" x14ac:dyDescent="0.4">
      <c r="A81" s="1"/>
      <c r="B81" s="20"/>
      <c r="C81" s="20"/>
      <c r="D81" s="10"/>
      <c r="E81" s="648"/>
      <c r="F81" s="648"/>
      <c r="G81" s="648"/>
      <c r="H81" s="648"/>
      <c r="I81" s="648"/>
      <c r="J81" s="736"/>
      <c r="K81" s="736"/>
      <c r="L81" s="736"/>
      <c r="M81" s="736"/>
      <c r="N81" s="736"/>
      <c r="O81" s="736"/>
      <c r="P81" s="736"/>
      <c r="Q81" s="736"/>
      <c r="R81" s="736"/>
      <c r="S81" s="736"/>
      <c r="T81" s="736"/>
      <c r="U81" s="736"/>
      <c r="V81" s="736"/>
      <c r="W81" s="736"/>
      <c r="X81" s="736"/>
      <c r="Y81" s="736"/>
      <c r="Z81" s="83"/>
      <c r="AA81" s="84"/>
      <c r="AB81" s="85"/>
      <c r="AC81" s="85"/>
      <c r="AD81" s="85"/>
      <c r="AE81" s="85"/>
      <c r="AF81" s="20"/>
      <c r="AG81" s="20"/>
      <c r="AH81" s="20"/>
      <c r="AI81" s="86"/>
      <c r="AJ81" s="87"/>
      <c r="AK81" s="87"/>
      <c r="AL81" s="88"/>
      <c r="AM81" s="88"/>
      <c r="AN81" s="88"/>
      <c r="AO81" s="88"/>
      <c r="AP81" s="88"/>
      <c r="AQ81" s="89"/>
      <c r="AR81" s="88"/>
      <c r="AS81" s="88"/>
      <c r="AT81" s="88"/>
      <c r="AU81" s="88"/>
      <c r="AV81" s="88"/>
      <c r="AW81" s="88"/>
      <c r="AX81" s="88"/>
      <c r="AY81" s="88"/>
      <c r="AZ81" s="88"/>
      <c r="BA81" s="88"/>
      <c r="BB81" s="90"/>
      <c r="BC81" s="16"/>
      <c r="BD81" s="16"/>
    </row>
    <row r="82" spans="1:57" ht="12" customHeight="1" x14ac:dyDescent="0.4">
      <c r="A82" s="1"/>
      <c r="B82" s="20"/>
      <c r="C82" s="20"/>
      <c r="D82" s="10"/>
      <c r="E82" s="641" t="s">
        <v>40</v>
      </c>
      <c r="F82" s="641"/>
      <c r="G82" s="641"/>
      <c r="H82" s="641"/>
      <c r="I82" s="641"/>
      <c r="J82" s="736" t="str">
        <f>IF('②異動情報・学校情報・機構に送付が必要な場合（学校入力用）'!AA64="","",'②異動情報・学校情報・機構に送付が必要な場合（学校入力用）'!AA64)</f>
        <v/>
      </c>
      <c r="K82" s="736"/>
      <c r="L82" s="736"/>
      <c r="M82" s="736"/>
      <c r="N82" s="736"/>
      <c r="O82" s="736"/>
      <c r="P82" s="736"/>
      <c r="Q82" s="736"/>
      <c r="R82" s="736"/>
      <c r="S82" s="736"/>
      <c r="T82" s="736"/>
      <c r="U82" s="736"/>
      <c r="V82" s="736"/>
      <c r="W82" s="736"/>
      <c r="X82" s="736"/>
      <c r="Y82" s="736"/>
      <c r="Z82" s="83"/>
      <c r="AA82" s="642" t="s">
        <v>145</v>
      </c>
      <c r="AB82" s="643"/>
      <c r="AC82" s="643"/>
      <c r="AD82" s="643"/>
      <c r="AE82" s="643"/>
      <c r="AF82" s="643"/>
      <c r="AG82" s="643"/>
      <c r="AH82" s="643"/>
      <c r="AI82" s="643"/>
      <c r="AJ82" s="643"/>
      <c r="AK82" s="643"/>
      <c r="AL82" s="643"/>
      <c r="AM82" s="643"/>
      <c r="AN82" s="643"/>
      <c r="AO82" s="643"/>
      <c r="AP82" s="643"/>
      <c r="AQ82" s="643"/>
      <c r="AR82" s="643"/>
      <c r="AS82" s="643"/>
      <c r="AT82" s="643"/>
      <c r="AU82" s="643"/>
      <c r="AV82" s="643"/>
      <c r="AW82" s="643"/>
      <c r="AX82" s="643"/>
      <c r="AY82" s="643"/>
      <c r="AZ82" s="643"/>
      <c r="BA82" s="644"/>
      <c r="BB82" s="75"/>
      <c r="BC82" s="16"/>
      <c r="BD82" s="16"/>
      <c r="BE82" s="2" t="str">
        <f>IF(AND('②異動情報・学校情報・機構に送付が必要な場合（学校入力用）'!AA66="",'②異動情報・学校情報・機構に送付が必要な場合（学校入力用）'!AA68=""),"",'②異動情報・学校情報・機構に送付が必要な場合（学校入力用）'!AA66)&amp;CHAR(10)&amp;IF(OR('②異動情報・学校情報・機構に送付が必要な場合（学校入力用）'!AA66="",'②異動情報・学校情報・機構に送付が必要な場合（学校入力用）'!AA68=""),"","(")&amp;'②異動情報・学校情報・機構に送付が必要な場合（学校入力用）'!AA68&amp;IF(OR('②異動情報・学校情報・機構に送付が必要な場合（学校入力用）'!AA66="",'②異動情報・学校情報・機構に送付が必要な場合（学校入力用）'!AA68=""),"",")")</f>
        <v xml:space="preserve">
</v>
      </c>
    </row>
    <row r="83" spans="1:57" ht="12" customHeight="1" x14ac:dyDescent="0.4">
      <c r="A83" s="1"/>
      <c r="B83" s="20"/>
      <c r="C83" s="20"/>
      <c r="D83" s="10"/>
      <c r="E83" s="641"/>
      <c r="F83" s="641"/>
      <c r="G83" s="641"/>
      <c r="H83" s="641"/>
      <c r="I83" s="641"/>
      <c r="J83" s="736"/>
      <c r="K83" s="736"/>
      <c r="L83" s="736"/>
      <c r="M83" s="736"/>
      <c r="N83" s="736"/>
      <c r="O83" s="736"/>
      <c r="P83" s="736"/>
      <c r="Q83" s="736"/>
      <c r="R83" s="736"/>
      <c r="S83" s="736"/>
      <c r="T83" s="736"/>
      <c r="U83" s="736"/>
      <c r="V83" s="736"/>
      <c r="W83" s="736"/>
      <c r="X83" s="736"/>
      <c r="Y83" s="736"/>
      <c r="Z83" s="83"/>
      <c r="AA83" s="642"/>
      <c r="AB83" s="643"/>
      <c r="AC83" s="643"/>
      <c r="AD83" s="643"/>
      <c r="AE83" s="643"/>
      <c r="AF83" s="643"/>
      <c r="AG83" s="643"/>
      <c r="AH83" s="643"/>
      <c r="AI83" s="643"/>
      <c r="AJ83" s="643"/>
      <c r="AK83" s="643"/>
      <c r="AL83" s="643"/>
      <c r="AM83" s="643"/>
      <c r="AN83" s="643"/>
      <c r="AO83" s="643"/>
      <c r="AP83" s="643"/>
      <c r="AQ83" s="643"/>
      <c r="AR83" s="643"/>
      <c r="AS83" s="643"/>
      <c r="AT83" s="643"/>
      <c r="AU83" s="643"/>
      <c r="AV83" s="643"/>
      <c r="AW83" s="643"/>
      <c r="AX83" s="643"/>
      <c r="AY83" s="643"/>
      <c r="AZ83" s="643"/>
      <c r="BA83" s="644"/>
      <c r="BB83" s="91"/>
      <c r="BC83" s="16"/>
      <c r="BD83" s="16"/>
      <c r="BE83" s="2" t="e">
        <f>IF(AND('②異動情報・学校情報・機構に送付が必要な場合（学校入力用）'!#REF!="",'②異動情報・学校情報・機構に送付が必要な場合（学校入力用）'!#REF!=""),"",'②異動情報・学校情報・機構に送付が必要な場合（学校入力用）'!#REF!)&amp;CHAR(10)&amp;IF(OR('②異動情報・学校情報・機構に送付が必要な場合（学校入力用）'!#REF!="",'②異動情報・学校情報・機構に送付が必要な場合（学校入力用）'!#REF!=""),"","(")&amp;'②異動情報・学校情報・機構に送付が必要な場合（学校入力用）'!#REF!&amp;IF(OR('②異動情報・学校情報・機構に送付が必要な場合（学校入力用）'!#REF!="",'②異動情報・学校情報・機構に送付が必要な場合（学校入力用）'!#REF!=""),"",")")</f>
        <v>#REF!</v>
      </c>
    </row>
    <row r="84" spans="1:57" ht="12" customHeight="1" x14ac:dyDescent="0.4">
      <c r="A84" s="1"/>
      <c r="B84" s="69"/>
      <c r="C84" s="73"/>
      <c r="E84" s="645" t="s">
        <v>41</v>
      </c>
      <c r="F84" s="645"/>
      <c r="G84" s="645"/>
      <c r="H84" s="645"/>
      <c r="I84" s="645"/>
      <c r="J84" s="645"/>
      <c r="K84" s="645"/>
      <c r="L84" s="645"/>
      <c r="M84" s="645"/>
      <c r="N84" s="645"/>
      <c r="O84" s="645"/>
      <c r="P84" s="645"/>
      <c r="Q84" s="645"/>
      <c r="R84" s="645"/>
      <c r="S84" s="645"/>
      <c r="T84" s="645"/>
      <c r="U84" s="645"/>
      <c r="V84" s="645"/>
      <c r="W84" s="73"/>
      <c r="X84" s="73"/>
      <c r="Y84" s="73"/>
      <c r="Z84" s="73"/>
      <c r="AA84" s="642"/>
      <c r="AB84" s="643"/>
      <c r="AC84" s="643"/>
      <c r="AD84" s="643"/>
      <c r="AE84" s="643"/>
      <c r="AF84" s="643"/>
      <c r="AG84" s="643"/>
      <c r="AH84" s="643"/>
      <c r="AI84" s="643"/>
      <c r="AJ84" s="643"/>
      <c r="AK84" s="643"/>
      <c r="AL84" s="643"/>
      <c r="AM84" s="643"/>
      <c r="AN84" s="643"/>
      <c r="AO84" s="643"/>
      <c r="AP84" s="643"/>
      <c r="AQ84" s="643"/>
      <c r="AR84" s="643"/>
      <c r="AS84" s="643"/>
      <c r="AT84" s="643"/>
      <c r="AU84" s="643"/>
      <c r="AV84" s="643"/>
      <c r="AW84" s="643"/>
      <c r="AX84" s="643"/>
      <c r="AY84" s="643"/>
      <c r="AZ84" s="643"/>
      <c r="BA84" s="644"/>
      <c r="BB84" s="91"/>
      <c r="BC84" s="16"/>
      <c r="BD84" s="16"/>
    </row>
    <row r="85" spans="1:57" ht="12" customHeight="1" x14ac:dyDescent="0.4">
      <c r="A85" s="1"/>
      <c r="B85" s="69"/>
      <c r="C85" s="69"/>
      <c r="D85" s="69"/>
      <c r="E85" s="645"/>
      <c r="F85" s="645"/>
      <c r="G85" s="645"/>
      <c r="H85" s="645"/>
      <c r="I85" s="645"/>
      <c r="J85" s="645"/>
      <c r="K85" s="645"/>
      <c r="L85" s="645"/>
      <c r="M85" s="645"/>
      <c r="N85" s="645"/>
      <c r="O85" s="645"/>
      <c r="P85" s="645"/>
      <c r="Q85" s="645"/>
      <c r="R85" s="645"/>
      <c r="S85" s="645"/>
      <c r="T85" s="645"/>
      <c r="U85" s="645"/>
      <c r="V85" s="645"/>
      <c r="W85" s="73"/>
      <c r="X85" s="73"/>
      <c r="Y85" s="73"/>
      <c r="Z85" s="73"/>
      <c r="AA85" s="642"/>
      <c r="AB85" s="643"/>
      <c r="AC85" s="643"/>
      <c r="AD85" s="643"/>
      <c r="AE85" s="643"/>
      <c r="AF85" s="643"/>
      <c r="AG85" s="643"/>
      <c r="AH85" s="643"/>
      <c r="AI85" s="643"/>
      <c r="AJ85" s="643"/>
      <c r="AK85" s="643"/>
      <c r="AL85" s="643"/>
      <c r="AM85" s="643"/>
      <c r="AN85" s="643"/>
      <c r="AO85" s="643"/>
      <c r="AP85" s="643"/>
      <c r="AQ85" s="643"/>
      <c r="AR85" s="643"/>
      <c r="AS85" s="643"/>
      <c r="AT85" s="643"/>
      <c r="AU85" s="643"/>
      <c r="AV85" s="643"/>
      <c r="AW85" s="643"/>
      <c r="AX85" s="643"/>
      <c r="AY85" s="643"/>
      <c r="AZ85" s="643"/>
      <c r="BA85" s="644"/>
      <c r="BB85" s="91"/>
      <c r="BC85" s="16"/>
      <c r="BD85" s="16"/>
    </row>
    <row r="86" spans="1:57" ht="12" customHeight="1" thickBot="1" x14ac:dyDescent="0.45">
      <c r="A86" s="1"/>
      <c r="B86" s="646" t="s">
        <v>144</v>
      </c>
      <c r="C86" s="646"/>
      <c r="D86" s="646"/>
      <c r="E86" s="646"/>
      <c r="F86" s="646"/>
      <c r="G86" s="646"/>
      <c r="H86" s="646"/>
      <c r="I86" s="646"/>
      <c r="J86" s="646" t="s">
        <v>42</v>
      </c>
      <c r="K86" s="646"/>
      <c r="L86" s="646"/>
      <c r="M86" s="646"/>
      <c r="N86" s="646"/>
      <c r="O86" s="646"/>
      <c r="P86" s="646"/>
      <c r="Q86" s="646"/>
      <c r="R86" s="646"/>
      <c r="S86" s="646"/>
      <c r="T86" s="646"/>
      <c r="U86" s="646"/>
      <c r="V86" s="647" t="s">
        <v>43</v>
      </c>
      <c r="W86" s="646"/>
      <c r="X86" s="646"/>
      <c r="Y86" s="646"/>
      <c r="Z86" s="73"/>
      <c r="AA86" s="642"/>
      <c r="AB86" s="643"/>
      <c r="AC86" s="643"/>
      <c r="AD86" s="643"/>
      <c r="AE86" s="643"/>
      <c r="AF86" s="643"/>
      <c r="AG86" s="643"/>
      <c r="AH86" s="643"/>
      <c r="AI86" s="643"/>
      <c r="AJ86" s="643"/>
      <c r="AK86" s="643"/>
      <c r="AL86" s="643"/>
      <c r="AM86" s="643"/>
      <c r="AN86" s="643"/>
      <c r="AO86" s="643"/>
      <c r="AP86" s="643"/>
      <c r="AQ86" s="643"/>
      <c r="AR86" s="643"/>
      <c r="AS86" s="643"/>
      <c r="AT86" s="643"/>
      <c r="AU86" s="643"/>
      <c r="AV86" s="643"/>
      <c r="AW86" s="643"/>
      <c r="AX86" s="643"/>
      <c r="AY86" s="643"/>
      <c r="AZ86" s="643"/>
      <c r="BA86" s="644"/>
      <c r="BB86" s="91"/>
      <c r="BC86" s="16"/>
      <c r="BD86" s="16"/>
    </row>
    <row r="87" spans="1:57" ht="15" customHeight="1" x14ac:dyDescent="0.4">
      <c r="A87" s="1"/>
      <c r="B87" s="650" t="str">
        <f>IF('②異動情報・学校情報・機構に送付が必要な場合（学校入力用）'!AA66="","",'②異動情報・学校情報・機構に送付が必要な場合（学校入力用）'!AA66)&amp;CHAR(10)&amp;IF('②異動情報・学校情報・機構に送付が必要な場合（学校入力用）'!AA68="","","("&amp;'②異動情報・学校情報・機構に送付が必要な場合（学校入力用）'!AA68&amp;")")</f>
        <v xml:space="preserve">
</v>
      </c>
      <c r="C87" s="650"/>
      <c r="D87" s="650"/>
      <c r="E87" s="650"/>
      <c r="F87" s="650"/>
      <c r="G87" s="650"/>
      <c r="H87" s="650"/>
      <c r="I87" s="650"/>
      <c r="J87" s="651" t="str">
        <f>MID('②異動情報・学校情報・機構に送付が必要な場合（学校入力用）'!AA70,1,1)</f>
        <v/>
      </c>
      <c r="K87" s="652"/>
      <c r="L87" s="652" t="str">
        <f>MID('②異動情報・学校情報・機構に送付が必要な場合（学校入力用）'!AA70,2,1)</f>
        <v/>
      </c>
      <c r="M87" s="652"/>
      <c r="N87" s="652" t="str">
        <f>MID('②異動情報・学校情報・機構に送付が必要な場合（学校入力用）'!AA70,3,1)</f>
        <v/>
      </c>
      <c r="O87" s="652"/>
      <c r="P87" s="652" t="str">
        <f>MID('②異動情報・学校情報・機構に送付が必要な場合（学校入力用）'!AA70,4,1)</f>
        <v/>
      </c>
      <c r="Q87" s="652"/>
      <c r="R87" s="652" t="str">
        <f>MID('②異動情報・学校情報・機構に送付が必要な場合（学校入力用）'!AA70,5,1)</f>
        <v/>
      </c>
      <c r="S87" s="652"/>
      <c r="T87" s="652" t="str">
        <f>MID('②異動情報・学校情報・機構に送付が必要な場合（学校入力用）'!AA70,6,1)</f>
        <v/>
      </c>
      <c r="U87" s="653"/>
      <c r="V87" s="654" t="str">
        <f>ASC(MID('②異動情報・学校情報・機構に送付が必要な場合（学校入力用）'!AA72,1,1))</f>
        <v/>
      </c>
      <c r="W87" s="655"/>
      <c r="X87" s="656" t="str">
        <f>ASC(MID('②異動情報・学校情報・機構に送付が必要な場合（学校入力用）'!AA72,2,1))</f>
        <v/>
      </c>
      <c r="Y87" s="657"/>
      <c r="Z87" s="73"/>
      <c r="AA87" s="93"/>
      <c r="AB87" s="877" t="str">
        <f>IF(OR(AW108&lt;&gt;0,'②異動情報・学校情報・機構に送付が必要な場合（学校入力用）'!V86=""),"",'②異動情報・学校情報・機構に送付が必要な場合（学校入力用）'!V97)</f>
        <v/>
      </c>
      <c r="AC87" s="878"/>
      <c r="AD87" s="881" t="s">
        <v>161</v>
      </c>
      <c r="AE87" s="882"/>
      <c r="AF87" s="882"/>
      <c r="AG87" s="882"/>
      <c r="AH87" s="882"/>
      <c r="AI87" s="882"/>
      <c r="AJ87" s="882"/>
      <c r="AK87" s="882"/>
      <c r="AL87" s="882"/>
      <c r="AM87" s="882"/>
      <c r="AN87" s="882"/>
      <c r="AO87" s="882"/>
      <c r="AP87" s="882"/>
      <c r="AQ87" s="882"/>
      <c r="AR87" s="882"/>
      <c r="AS87" s="882"/>
      <c r="AT87" s="882"/>
      <c r="AU87" s="882"/>
      <c r="AV87" s="882"/>
      <c r="AW87" s="882"/>
      <c r="AX87" s="882"/>
      <c r="AY87" s="882"/>
      <c r="AZ87" s="882"/>
      <c r="BA87" s="883"/>
      <c r="BB87" s="94"/>
      <c r="BC87" s="16"/>
      <c r="BD87" s="16"/>
    </row>
    <row r="88" spans="1:57" ht="15" customHeight="1" thickBot="1" x14ac:dyDescent="0.45">
      <c r="A88" s="1"/>
      <c r="B88" s="650"/>
      <c r="C88" s="650"/>
      <c r="D88" s="650"/>
      <c r="E88" s="650"/>
      <c r="F88" s="650"/>
      <c r="G88" s="650"/>
      <c r="H88" s="650"/>
      <c r="I88" s="650"/>
      <c r="J88" s="651"/>
      <c r="K88" s="652"/>
      <c r="L88" s="652"/>
      <c r="M88" s="652"/>
      <c r="N88" s="652"/>
      <c r="O88" s="652"/>
      <c r="P88" s="652"/>
      <c r="Q88" s="652"/>
      <c r="R88" s="652"/>
      <c r="S88" s="652"/>
      <c r="T88" s="652"/>
      <c r="U88" s="653"/>
      <c r="V88" s="654"/>
      <c r="W88" s="655"/>
      <c r="X88" s="656"/>
      <c r="Y88" s="657"/>
      <c r="Z88" s="73"/>
      <c r="AA88" s="93"/>
      <c r="AB88" s="879"/>
      <c r="AC88" s="880"/>
      <c r="AD88" s="884"/>
      <c r="AE88" s="882"/>
      <c r="AF88" s="882"/>
      <c r="AG88" s="882"/>
      <c r="AH88" s="882"/>
      <c r="AI88" s="882"/>
      <c r="AJ88" s="882"/>
      <c r="AK88" s="882"/>
      <c r="AL88" s="882"/>
      <c r="AM88" s="882"/>
      <c r="AN88" s="882"/>
      <c r="AO88" s="882"/>
      <c r="AP88" s="882"/>
      <c r="AQ88" s="882"/>
      <c r="AR88" s="882"/>
      <c r="AS88" s="882"/>
      <c r="AT88" s="882"/>
      <c r="AU88" s="882"/>
      <c r="AV88" s="882"/>
      <c r="AW88" s="882"/>
      <c r="AX88" s="882"/>
      <c r="AY88" s="882"/>
      <c r="AZ88" s="882"/>
      <c r="BA88" s="883"/>
      <c r="BB88" s="94"/>
      <c r="BC88" s="16"/>
      <c r="BD88" s="16"/>
    </row>
    <row r="89" spans="1:57" ht="12" customHeight="1" x14ac:dyDescent="0.4">
      <c r="A89" s="1"/>
      <c r="B89" s="650"/>
      <c r="C89" s="650"/>
      <c r="D89" s="650"/>
      <c r="E89" s="650"/>
      <c r="F89" s="650"/>
      <c r="G89" s="650"/>
      <c r="H89" s="650"/>
      <c r="I89" s="650"/>
      <c r="J89" s="651"/>
      <c r="K89" s="652"/>
      <c r="L89" s="652"/>
      <c r="M89" s="652"/>
      <c r="N89" s="652"/>
      <c r="O89" s="652"/>
      <c r="P89" s="652"/>
      <c r="Q89" s="652"/>
      <c r="R89" s="652"/>
      <c r="S89" s="652"/>
      <c r="T89" s="652"/>
      <c r="U89" s="653"/>
      <c r="V89" s="654"/>
      <c r="W89" s="655"/>
      <c r="X89" s="656"/>
      <c r="Y89" s="657"/>
      <c r="Z89" s="73"/>
      <c r="AA89" s="95"/>
      <c r="AB89" s="96"/>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8"/>
      <c r="BB89" s="94"/>
      <c r="BC89" s="16"/>
      <c r="BD89" s="16"/>
    </row>
    <row r="90" spans="1:57" ht="12" customHeight="1" x14ac:dyDescent="0.4">
      <c r="A90" s="1"/>
      <c r="B90" s="69"/>
      <c r="C90" s="69"/>
      <c r="D90" s="69"/>
      <c r="E90" s="92"/>
      <c r="F90" s="92"/>
      <c r="G90" s="92"/>
      <c r="H90" s="92"/>
      <c r="I90" s="92"/>
      <c r="J90" s="92"/>
      <c r="K90" s="92"/>
      <c r="L90" s="92"/>
      <c r="M90" s="92"/>
      <c r="N90" s="92"/>
      <c r="O90" s="92"/>
      <c r="P90" s="92"/>
      <c r="Q90" s="92"/>
      <c r="R90" s="92"/>
      <c r="S90" s="92"/>
      <c r="T90" s="92"/>
      <c r="U90" s="92"/>
      <c r="V90" s="92"/>
      <c r="W90" s="73"/>
      <c r="X90" s="73"/>
      <c r="Y90" s="73"/>
      <c r="Z90" s="73"/>
      <c r="AA90" s="73"/>
      <c r="AB90" s="73"/>
      <c r="AC90" s="99"/>
      <c r="AD90" s="100"/>
      <c r="AE90" s="100"/>
      <c r="AF90" s="100"/>
      <c r="AG90" s="99"/>
      <c r="AH90" s="99"/>
      <c r="AI90" s="99"/>
      <c r="AJ90" s="99"/>
      <c r="AK90" s="99"/>
      <c r="AL90" s="99"/>
      <c r="AM90" s="99"/>
      <c r="AN90" s="99"/>
      <c r="AO90" s="99"/>
      <c r="AP90" s="99"/>
      <c r="AQ90" s="99"/>
      <c r="AR90" s="99"/>
      <c r="AS90" s="99"/>
      <c r="AT90" s="99"/>
      <c r="AU90" s="99"/>
      <c r="AV90" s="99"/>
      <c r="AW90" s="99"/>
      <c r="AX90" s="99"/>
      <c r="AY90" s="99"/>
      <c r="AZ90" s="99"/>
      <c r="BA90" s="99"/>
      <c r="BB90" s="101"/>
      <c r="BC90" s="16"/>
      <c r="BD90" s="16"/>
    </row>
    <row r="91" spans="1:57" ht="12" customHeight="1" x14ac:dyDescent="0.4">
      <c r="A91" s="1"/>
      <c r="B91" s="69"/>
      <c r="C91" s="69"/>
      <c r="D91" s="69"/>
      <c r="E91" s="92"/>
      <c r="F91" s="92"/>
      <c r="G91" s="92"/>
      <c r="H91" s="92"/>
      <c r="I91" s="92"/>
      <c r="J91" s="92"/>
      <c r="K91" s="92"/>
      <c r="L91" s="92"/>
      <c r="M91" s="92"/>
      <c r="N91" s="92"/>
      <c r="O91" s="92"/>
      <c r="P91" s="92"/>
      <c r="Q91" s="92"/>
      <c r="R91" s="92"/>
      <c r="S91" s="92"/>
      <c r="T91" s="92"/>
      <c r="U91" s="92"/>
      <c r="V91" s="92"/>
      <c r="W91" s="73"/>
      <c r="X91" s="73"/>
      <c r="Y91" s="73"/>
      <c r="Z91" s="73"/>
      <c r="AA91" s="73"/>
      <c r="AB91" s="73"/>
      <c r="AC91" s="99"/>
      <c r="AD91" s="100"/>
      <c r="AE91" s="100"/>
      <c r="AF91" s="100"/>
      <c r="AG91" s="99"/>
      <c r="AH91" s="99"/>
      <c r="AI91" s="99"/>
      <c r="AJ91" s="99"/>
      <c r="AK91" s="99"/>
      <c r="AL91" s="99"/>
      <c r="AM91" s="99"/>
      <c r="AN91" s="99"/>
      <c r="AO91" s="99"/>
      <c r="AP91" s="99"/>
      <c r="AQ91" s="99"/>
      <c r="AR91" s="99"/>
      <c r="AS91" s="99"/>
      <c r="AT91" s="99"/>
      <c r="AU91" s="99"/>
      <c r="AV91" s="99"/>
      <c r="AW91" s="99"/>
      <c r="AX91" s="99"/>
      <c r="AY91" s="99"/>
      <c r="AZ91" s="99"/>
      <c r="BA91" s="99"/>
      <c r="BB91" s="101"/>
      <c r="BC91" s="16"/>
      <c r="BD91" s="16"/>
    </row>
    <row r="92" spans="1:57" ht="12" customHeight="1" x14ac:dyDescent="0.4">
      <c r="A92" s="1"/>
      <c r="B92" s="69"/>
      <c r="C92" s="69"/>
      <c r="D92" s="69"/>
      <c r="E92" s="73"/>
      <c r="F92" s="73"/>
      <c r="G92" s="73"/>
      <c r="H92" s="73"/>
      <c r="I92" s="73"/>
      <c r="J92" s="73"/>
      <c r="K92" s="73"/>
      <c r="L92" s="73"/>
      <c r="M92" s="73"/>
      <c r="N92" s="73"/>
      <c r="O92" s="73"/>
      <c r="P92" s="73"/>
      <c r="Q92" s="73"/>
      <c r="R92" s="73"/>
      <c r="S92" s="73"/>
      <c r="T92" s="73"/>
      <c r="U92" s="73"/>
      <c r="V92" s="73"/>
      <c r="W92" s="73"/>
      <c r="X92" s="73"/>
      <c r="Y92" s="73"/>
      <c r="Z92" s="73"/>
      <c r="AA92" s="73"/>
      <c r="AB92" s="73"/>
      <c r="AC92" s="99"/>
      <c r="AD92" s="100"/>
      <c r="AE92" s="100"/>
      <c r="AF92" s="100"/>
      <c r="AG92" s="99"/>
      <c r="AH92" s="99"/>
      <c r="AI92" s="99"/>
      <c r="AJ92" s="99"/>
      <c r="AK92" s="99"/>
      <c r="AL92" s="99"/>
      <c r="AM92" s="99"/>
      <c r="AN92" s="99"/>
      <c r="AO92" s="99"/>
      <c r="AP92" s="99"/>
      <c r="AQ92" s="99"/>
      <c r="AR92" s="99"/>
      <c r="AS92" s="99"/>
      <c r="AT92" s="99"/>
      <c r="AU92" s="99"/>
      <c r="AV92" s="99"/>
      <c r="AW92" s="99"/>
      <c r="AX92" s="99"/>
      <c r="AY92" s="99"/>
      <c r="AZ92" s="99"/>
      <c r="BA92" s="99"/>
      <c r="BB92" s="69"/>
      <c r="BC92" s="16"/>
      <c r="BD92" s="16"/>
    </row>
    <row r="93" spans="1:57" ht="12" customHeight="1" x14ac:dyDescent="0.4">
      <c r="A93" s="1"/>
      <c r="B93" s="69"/>
      <c r="C93" s="69"/>
      <c r="D93" s="69"/>
      <c r="E93" s="73"/>
      <c r="F93" s="73"/>
      <c r="G93" s="73"/>
      <c r="H93" s="73"/>
      <c r="I93" s="73"/>
      <c r="J93" s="73"/>
      <c r="K93" s="73"/>
      <c r="L93" s="73"/>
      <c r="M93" s="73"/>
      <c r="N93" s="73"/>
      <c r="O93" s="73"/>
      <c r="P93" s="73"/>
      <c r="Q93" s="73"/>
      <c r="R93" s="73"/>
      <c r="S93" s="73"/>
      <c r="T93" s="73"/>
      <c r="U93" s="73"/>
      <c r="V93" s="73"/>
      <c r="W93" s="73"/>
      <c r="X93" s="73"/>
      <c r="Y93" s="73"/>
      <c r="Z93" s="73"/>
      <c r="AA93" s="73"/>
      <c r="AB93" s="73"/>
      <c r="AC93" s="99"/>
      <c r="AD93" s="100"/>
      <c r="AE93" s="100"/>
      <c r="AF93" s="100"/>
      <c r="AG93" s="99"/>
      <c r="AH93" s="99"/>
      <c r="AI93" s="99"/>
      <c r="AJ93" s="99"/>
      <c r="AK93" s="99"/>
      <c r="AL93" s="99"/>
      <c r="AM93" s="99"/>
      <c r="AN93" s="99"/>
      <c r="AO93" s="99"/>
      <c r="AP93" s="99"/>
      <c r="AQ93" s="99"/>
      <c r="AR93" s="99"/>
      <c r="AS93" s="99"/>
      <c r="AT93" s="99"/>
      <c r="AU93" s="99"/>
      <c r="AV93" s="99"/>
      <c r="AW93" s="99"/>
      <c r="AX93" s="99"/>
      <c r="AY93" s="99"/>
      <c r="AZ93" s="99"/>
      <c r="BA93" s="99"/>
      <c r="BB93" s="69"/>
      <c r="BC93" s="16"/>
      <c r="BD93" s="16"/>
    </row>
    <row r="94" spans="1:57" ht="12.75" customHeight="1" x14ac:dyDescent="0.4">
      <c r="A94" s="1"/>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c r="BA94" s="68"/>
      <c r="BB94" s="7"/>
      <c r="BC94" s="16"/>
      <c r="BD94" s="16"/>
    </row>
    <row r="95" spans="1:57" ht="12.75" customHeight="1" x14ac:dyDescent="0.15">
      <c r="A95" s="1"/>
      <c r="B95" s="102" t="s">
        <v>44</v>
      </c>
      <c r="C95" s="102"/>
      <c r="D95" s="102"/>
      <c r="E95" s="102"/>
      <c r="F95" s="102"/>
      <c r="G95" s="102"/>
      <c r="H95" s="102"/>
      <c r="I95" s="102"/>
      <c r="J95" s="102"/>
      <c r="K95" s="102"/>
      <c r="L95" s="102"/>
      <c r="M95" s="102"/>
      <c r="N95" s="102"/>
      <c r="O95" s="102"/>
      <c r="P95" s="102"/>
      <c r="Q95" s="102"/>
      <c r="R95" s="102"/>
      <c r="S95" s="102"/>
      <c r="T95" s="102"/>
      <c r="U95" s="103"/>
      <c r="V95" s="103"/>
      <c r="W95" s="103"/>
      <c r="X95" s="103"/>
      <c r="Y95" s="103"/>
      <c r="Z95" s="103"/>
      <c r="AA95" s="104"/>
      <c r="AB95" s="104"/>
      <c r="AC95" s="104"/>
      <c r="AD95" s="103"/>
      <c r="AE95" s="103"/>
      <c r="AF95" s="103"/>
      <c r="AG95" s="103"/>
      <c r="AH95" s="103"/>
      <c r="AI95" s="103"/>
      <c r="AJ95" s="103"/>
      <c r="AK95" s="103"/>
      <c r="AL95" s="103"/>
      <c r="AM95" s="103"/>
      <c r="AN95" s="103"/>
      <c r="AO95" s="103"/>
      <c r="AP95" s="103"/>
      <c r="AQ95" s="103"/>
      <c r="AR95" s="103"/>
      <c r="AS95" s="103"/>
      <c r="AT95" s="103"/>
      <c r="AU95" s="103"/>
      <c r="AV95" s="103"/>
      <c r="AW95" s="103"/>
      <c r="AX95" s="105"/>
      <c r="AY95" s="105"/>
      <c r="AZ95" s="105"/>
      <c r="BA95" s="105"/>
      <c r="BB95" s="106"/>
      <c r="BC95" s="7"/>
      <c r="BD95" s="16"/>
    </row>
    <row r="96" spans="1:57" ht="6" customHeight="1" x14ac:dyDescent="0.4">
      <c r="A96" s="1"/>
      <c r="B96" s="891" t="s">
        <v>45</v>
      </c>
      <c r="C96" s="892"/>
      <c r="D96" s="892"/>
      <c r="E96" s="892"/>
      <c r="F96" s="892"/>
      <c r="G96" s="892"/>
      <c r="H96" s="892"/>
      <c r="I96" s="275"/>
      <c r="J96" s="238"/>
      <c r="K96" s="238"/>
      <c r="L96" s="238"/>
      <c r="M96" s="238"/>
      <c r="N96" s="238"/>
      <c r="O96" s="238"/>
      <c r="P96" s="238"/>
      <c r="Q96" s="238"/>
      <c r="R96" s="238"/>
      <c r="S96" s="238"/>
      <c r="T96" s="239"/>
      <c r="U96" s="240"/>
      <c r="V96" s="238"/>
      <c r="W96" s="238"/>
      <c r="X96" s="238"/>
      <c r="Y96" s="238"/>
      <c r="Z96" s="238"/>
      <c r="AA96" s="241"/>
      <c r="AB96" s="238"/>
      <c r="AC96" s="238"/>
      <c r="AD96" s="238"/>
      <c r="AE96" s="238"/>
      <c r="AF96" s="238"/>
      <c r="AG96" s="238"/>
      <c r="AH96" s="238"/>
      <c r="AI96" s="238"/>
      <c r="AJ96" s="238"/>
      <c r="AK96" s="891" t="s">
        <v>49</v>
      </c>
      <c r="AL96" s="892"/>
      <c r="AM96" s="892"/>
      <c r="AN96" s="892"/>
      <c r="AO96" s="892"/>
      <c r="AP96" s="896"/>
      <c r="AQ96" s="238"/>
      <c r="AR96" s="238"/>
      <c r="AS96" s="238"/>
      <c r="AT96" s="238"/>
      <c r="AU96" s="238"/>
      <c r="AV96" s="238"/>
      <c r="AW96" s="238"/>
      <c r="AX96" s="238"/>
      <c r="AY96" s="238"/>
      <c r="AZ96" s="238"/>
      <c r="BA96" s="239"/>
      <c r="BC96" s="7"/>
      <c r="BD96" s="16"/>
    </row>
    <row r="97" spans="1:56" ht="12.75" customHeight="1" x14ac:dyDescent="0.4">
      <c r="A97" s="1"/>
      <c r="B97" s="893"/>
      <c r="C97" s="817"/>
      <c r="D97" s="817"/>
      <c r="E97" s="817"/>
      <c r="F97" s="817"/>
      <c r="G97" s="817"/>
      <c r="H97" s="817"/>
      <c r="I97" s="276"/>
      <c r="J97" s="267"/>
      <c r="K97" s="899">
        <v>20</v>
      </c>
      <c r="L97" s="899"/>
      <c r="M97" s="900"/>
      <c r="N97" s="900"/>
      <c r="O97" s="817" t="s">
        <v>35</v>
      </c>
      <c r="P97" s="900"/>
      <c r="Q97" s="900"/>
      <c r="R97" s="817" t="s">
        <v>46</v>
      </c>
      <c r="S97" s="10"/>
      <c r="U97" s="893" t="s">
        <v>47</v>
      </c>
      <c r="V97" s="817"/>
      <c r="W97" s="817"/>
      <c r="X97" s="817"/>
      <c r="Y97" s="817"/>
      <c r="Z97" s="817"/>
      <c r="AA97" s="897"/>
      <c r="AB97" s="817"/>
      <c r="AC97" s="817"/>
      <c r="AD97" s="817"/>
      <c r="AE97" s="817"/>
      <c r="AF97" s="277"/>
      <c r="AG97" s="277"/>
      <c r="AH97" s="817" t="s">
        <v>48</v>
      </c>
      <c r="AI97" s="817"/>
      <c r="AJ97" s="901"/>
      <c r="AK97" s="893"/>
      <c r="AL97" s="817"/>
      <c r="AM97" s="817"/>
      <c r="AN97" s="817"/>
      <c r="AO97" s="817"/>
      <c r="AP97" s="897"/>
      <c r="AQ97" s="902"/>
      <c r="AR97" s="902"/>
      <c r="AS97" s="902"/>
      <c r="AT97" s="902"/>
      <c r="AU97" s="902"/>
      <c r="AV97" s="277"/>
      <c r="AW97" s="277"/>
      <c r="AX97" s="277"/>
      <c r="AY97" s="277"/>
      <c r="AZ97" s="817" t="s">
        <v>50</v>
      </c>
      <c r="BA97" s="901"/>
      <c r="BC97" s="7"/>
      <c r="BD97" s="16"/>
    </row>
    <row r="98" spans="1:56" ht="12.75" customHeight="1" x14ac:dyDescent="0.4">
      <c r="A98" s="1"/>
      <c r="B98" s="893"/>
      <c r="C98" s="817"/>
      <c r="D98" s="817"/>
      <c r="E98" s="817"/>
      <c r="F98" s="817"/>
      <c r="G98" s="817"/>
      <c r="H98" s="817"/>
      <c r="I98" s="276"/>
      <c r="J98" s="267"/>
      <c r="K98" s="899"/>
      <c r="L98" s="899"/>
      <c r="M98" s="900"/>
      <c r="N98" s="900"/>
      <c r="O98" s="817"/>
      <c r="P98" s="900"/>
      <c r="Q98" s="900"/>
      <c r="R98" s="817"/>
      <c r="S98" s="10"/>
      <c r="U98" s="243"/>
      <c r="V98" s="110"/>
      <c r="W98" s="242" t="s">
        <v>51</v>
      </c>
      <c r="X98" s="242"/>
      <c r="Y98" s="110"/>
      <c r="Z98" s="242" t="s">
        <v>52</v>
      </c>
      <c r="AA98" s="244"/>
      <c r="AB98" s="817"/>
      <c r="AC98" s="817"/>
      <c r="AD98" s="817"/>
      <c r="AE98" s="817"/>
      <c r="AF98" s="277"/>
      <c r="AG98" s="277"/>
      <c r="AH98" s="817"/>
      <c r="AI98" s="817"/>
      <c r="AJ98" s="901"/>
      <c r="AK98" s="893"/>
      <c r="AL98" s="817"/>
      <c r="AM98" s="817"/>
      <c r="AN98" s="817"/>
      <c r="AO98" s="817"/>
      <c r="AP98" s="897"/>
      <c r="AQ98" s="902"/>
      <c r="AR98" s="902"/>
      <c r="AS98" s="902"/>
      <c r="AT98" s="902"/>
      <c r="AU98" s="902"/>
      <c r="AV98" s="277"/>
      <c r="AW98" s="277"/>
      <c r="AX98" s="277"/>
      <c r="AY98" s="277"/>
      <c r="AZ98" s="817"/>
      <c r="BA98" s="901"/>
      <c r="BC98" s="7"/>
      <c r="BD98" s="16"/>
    </row>
    <row r="99" spans="1:56" ht="6" customHeight="1" x14ac:dyDescent="0.4">
      <c r="A99" s="1"/>
      <c r="B99" s="894"/>
      <c r="C99" s="895"/>
      <c r="D99" s="895"/>
      <c r="E99" s="895"/>
      <c r="F99" s="895"/>
      <c r="G99" s="895"/>
      <c r="H99" s="895"/>
      <c r="I99" s="278"/>
      <c r="J99" s="274"/>
      <c r="K99" s="274"/>
      <c r="L99" s="274"/>
      <c r="M99" s="236"/>
      <c r="N99" s="236"/>
      <c r="O99" s="237"/>
      <c r="P99" s="237"/>
      <c r="Q99" s="107"/>
      <c r="R99" s="237"/>
      <c r="S99" s="237"/>
      <c r="T99" s="108"/>
      <c r="U99" s="109"/>
      <c r="V99" s="245"/>
      <c r="W99" s="107"/>
      <c r="X99" s="107"/>
      <c r="Y99" s="245"/>
      <c r="Z99" s="107"/>
      <c r="AA99" s="111"/>
      <c r="AB99" s="274"/>
      <c r="AC99" s="274"/>
      <c r="AD99" s="274"/>
      <c r="AE99" s="274"/>
      <c r="AF99" s="235"/>
      <c r="AG99" s="235"/>
      <c r="AH99" s="235"/>
      <c r="AI99" s="107"/>
      <c r="AJ99" s="107"/>
      <c r="AK99" s="894"/>
      <c r="AL99" s="895"/>
      <c r="AM99" s="895"/>
      <c r="AN99" s="895"/>
      <c r="AO99" s="895"/>
      <c r="AP99" s="898"/>
      <c r="AQ99" s="246"/>
      <c r="AR99" s="246"/>
      <c r="AS99" s="246"/>
      <c r="AT99" s="246"/>
      <c r="AU99" s="246"/>
      <c r="AV99" s="235"/>
      <c r="AW99" s="235"/>
      <c r="AX99" s="235"/>
      <c r="AY99" s="235"/>
      <c r="AZ99" s="235"/>
      <c r="BA99" s="108"/>
      <c r="BC99" s="7"/>
      <c r="BD99" s="16"/>
    </row>
    <row r="100" spans="1:56" ht="12.75" customHeight="1" x14ac:dyDescent="0.4">
      <c r="A100" s="1"/>
      <c r="B100" s="55"/>
      <c r="C100" s="55"/>
      <c r="D100" s="55"/>
      <c r="E100" s="55"/>
      <c r="F100" s="55"/>
      <c r="G100" s="55"/>
      <c r="H100" s="55"/>
      <c r="I100" s="55"/>
      <c r="J100" s="55"/>
      <c r="K100" s="55"/>
      <c r="L100" s="55"/>
      <c r="M100" s="55"/>
      <c r="N100" s="247"/>
      <c r="O100" s="247"/>
      <c r="P100" s="248"/>
      <c r="Q100" s="248"/>
      <c r="R100" s="242"/>
      <c r="S100" s="248"/>
      <c r="T100" s="248"/>
      <c r="U100" s="242"/>
      <c r="V100" s="242"/>
      <c r="W100" s="249"/>
      <c r="X100" s="242"/>
      <c r="Y100" s="242"/>
      <c r="Z100" s="249"/>
      <c r="AA100" s="242"/>
      <c r="AB100" s="242"/>
      <c r="AC100" s="55"/>
      <c r="AD100" s="55"/>
      <c r="AE100" s="55"/>
      <c r="AF100" s="55"/>
      <c r="AG100" s="250"/>
      <c r="AH100" s="250"/>
      <c r="AI100" s="250"/>
      <c r="AJ100" s="250"/>
      <c r="AK100" s="242"/>
      <c r="AL100" s="242"/>
      <c r="AM100" s="55"/>
      <c r="AN100" s="55"/>
      <c r="AO100" s="55"/>
      <c r="AP100" s="55"/>
      <c r="AQ100" s="55"/>
      <c r="AR100" s="55"/>
      <c r="AS100" s="55"/>
      <c r="AT100" s="55"/>
      <c r="AU100" s="55"/>
      <c r="AV100" s="55"/>
      <c r="AW100" s="55"/>
      <c r="AX100" s="250"/>
      <c r="AY100" s="250"/>
      <c r="AZ100" s="250"/>
      <c r="BA100" s="250"/>
      <c r="BB100" s="242"/>
      <c r="BC100" s="7"/>
      <c r="BD100" s="16"/>
    </row>
    <row r="101" spans="1:56" ht="15" customHeight="1" x14ac:dyDescent="0.2">
      <c r="A101" s="1"/>
      <c r="U101" s="19"/>
      <c r="V101" s="66"/>
      <c r="AJ101" s="941" t="s">
        <v>53</v>
      </c>
      <c r="AK101" s="941"/>
      <c r="AL101" s="941"/>
      <c r="AM101" s="941"/>
      <c r="AN101" s="941"/>
      <c r="AO101" s="941"/>
      <c r="AP101" s="941" t="s">
        <v>55</v>
      </c>
      <c r="AQ101" s="941"/>
      <c r="AR101" s="941"/>
      <c r="AS101" s="941"/>
      <c r="AT101" s="941"/>
      <c r="AU101" s="941"/>
      <c r="AV101" s="941" t="s">
        <v>54</v>
      </c>
      <c r="AW101" s="941"/>
      <c r="AX101" s="941"/>
      <c r="AY101" s="941"/>
      <c r="AZ101" s="941"/>
      <c r="BA101" s="941"/>
      <c r="BC101" s="7"/>
      <c r="BD101" s="16"/>
    </row>
    <row r="102" spans="1:56" ht="15" customHeight="1" x14ac:dyDescent="0.4">
      <c r="A102" s="1"/>
      <c r="AJ102" s="942" t="s">
        <v>56</v>
      </c>
      <c r="AK102" s="942"/>
      <c r="AL102" s="942"/>
      <c r="AM102" s="942"/>
      <c r="AN102" s="942"/>
      <c r="AO102" s="942"/>
      <c r="AP102" s="825" t="str">
        <f>IF(AV102="送付不要","処理必要","処理不要")</f>
        <v>処理必要</v>
      </c>
      <c r="AQ102" s="825"/>
      <c r="AR102" s="825"/>
      <c r="AS102" s="825"/>
      <c r="AT102" s="825"/>
      <c r="AU102" s="825"/>
      <c r="AV102" s="825" t="str">
        <f>AO4</f>
        <v>送付不要</v>
      </c>
      <c r="AW102" s="825"/>
      <c r="AX102" s="825"/>
      <c r="AY102" s="825"/>
      <c r="AZ102" s="825"/>
      <c r="BA102" s="825"/>
      <c r="BB102" s="289"/>
      <c r="BC102" s="7"/>
    </row>
    <row r="103" spans="1:56" ht="15" customHeight="1" x14ac:dyDescent="0.4">
      <c r="AZ103" s="639" t="s">
        <v>158</v>
      </c>
      <c r="BA103" s="639"/>
      <c r="BB103" s="640"/>
    </row>
    <row r="104" spans="1:56" ht="15" customHeight="1" x14ac:dyDescent="0.4">
      <c r="B104" s="938" t="s">
        <v>139</v>
      </c>
      <c r="C104" s="938"/>
      <c r="D104" s="938"/>
      <c r="E104" s="938"/>
      <c r="F104" s="938"/>
      <c r="G104" s="938"/>
      <c r="H104" s="938" t="s">
        <v>140</v>
      </c>
      <c r="I104" s="938"/>
      <c r="J104" s="938"/>
      <c r="K104" s="938"/>
      <c r="L104" s="938"/>
      <c r="M104" s="938"/>
      <c r="N104" s="938" t="s">
        <v>141</v>
      </c>
      <c r="O104" s="938"/>
      <c r="P104" s="938"/>
      <c r="Q104" s="938"/>
      <c r="R104" s="938"/>
      <c r="S104" s="938"/>
      <c r="T104" s="938" t="s">
        <v>142</v>
      </c>
      <c r="U104" s="938"/>
      <c r="V104" s="938"/>
      <c r="W104" s="938"/>
      <c r="X104" s="938"/>
      <c r="Y104" s="938"/>
      <c r="Z104" s="934"/>
      <c r="AA104" s="934"/>
      <c r="AB104" s="934"/>
      <c r="AC104" s="934"/>
      <c r="AD104" s="934"/>
      <c r="AE104" s="934"/>
      <c r="AS104" s="934"/>
      <c r="AT104" s="934"/>
      <c r="AU104" s="934"/>
      <c r="AV104" s="934"/>
      <c r="AW104" s="934"/>
      <c r="AX104" s="934"/>
      <c r="BB104" s="7"/>
    </row>
    <row r="105" spans="1:56" ht="15" customHeight="1" x14ac:dyDescent="0.4">
      <c r="B105" s="939" t="str">
        <f>'①基本情報・異動情報（学生入力用）'!G24</f>
        <v>エラー：未入力項目があります。必要項目を全て入力してください。</v>
      </c>
      <c r="C105" s="939"/>
      <c r="D105" s="939"/>
      <c r="E105" s="939"/>
      <c r="F105" s="939"/>
      <c r="G105" s="939"/>
      <c r="H105" s="939" t="str">
        <f>'①基本情報・異動情報（学生入力用）'!Z24</f>
        <v>エラー：未入力項目があります。必要項目を全て入力してください。</v>
      </c>
      <c r="I105" s="939"/>
      <c r="J105" s="939"/>
      <c r="K105" s="939"/>
      <c r="L105" s="939"/>
      <c r="M105" s="939"/>
      <c r="N105" s="939" t="str">
        <f>'②異動情報・学校情報・機構に送付が必要な場合（学校入力用）'!AO39</f>
        <v>エラー：未入力項目があります。必要項目を全て入力してください。</v>
      </c>
      <c r="O105" s="939"/>
      <c r="P105" s="939"/>
      <c r="Q105" s="939"/>
      <c r="R105" s="939"/>
      <c r="S105" s="939"/>
      <c r="T105" s="939" t="str">
        <f>'②異動情報・学校情報・機構に送付が必要な場合（学校入力用）'!AO69</f>
        <v>エラー：未入力項目があります。必要項目を全て入力してください。</v>
      </c>
      <c r="U105" s="939"/>
      <c r="V105" s="939"/>
      <c r="W105" s="939"/>
      <c r="X105" s="939"/>
      <c r="Y105" s="939"/>
      <c r="Z105" s="940"/>
      <c r="AA105" s="940"/>
      <c r="AB105" s="940"/>
      <c r="AC105" s="940"/>
      <c r="AD105" s="940"/>
      <c r="AE105" s="940"/>
      <c r="AS105" s="934"/>
      <c r="AT105" s="934"/>
      <c r="AU105" s="934"/>
      <c r="AV105" s="934"/>
      <c r="AW105" s="934"/>
      <c r="AX105" s="934"/>
      <c r="BB105" s="7"/>
    </row>
    <row r="106" spans="1:56" ht="15" customHeight="1" x14ac:dyDescent="0.4">
      <c r="B106" s="939"/>
      <c r="C106" s="939"/>
      <c r="D106" s="939"/>
      <c r="E106" s="939"/>
      <c r="F106" s="939"/>
      <c r="G106" s="939"/>
      <c r="H106" s="939"/>
      <c r="I106" s="939"/>
      <c r="J106" s="939"/>
      <c r="K106" s="939"/>
      <c r="L106" s="939"/>
      <c r="M106" s="939"/>
      <c r="N106" s="939"/>
      <c r="O106" s="939"/>
      <c r="P106" s="939"/>
      <c r="Q106" s="939"/>
      <c r="R106" s="939"/>
      <c r="S106" s="939"/>
      <c r="T106" s="939"/>
      <c r="U106" s="939"/>
      <c r="V106" s="939"/>
      <c r="W106" s="939"/>
      <c r="X106" s="939"/>
      <c r="Y106" s="939"/>
      <c r="Z106" s="940"/>
      <c r="AA106" s="940"/>
      <c r="AB106" s="940"/>
      <c r="AC106" s="940"/>
      <c r="AD106" s="940"/>
      <c r="AE106" s="940"/>
      <c r="AS106" s="934"/>
      <c r="AT106" s="934"/>
      <c r="AU106" s="934"/>
      <c r="AV106" s="934"/>
      <c r="AW106" s="934"/>
      <c r="AX106" s="934"/>
      <c r="BB106" s="7"/>
    </row>
    <row r="107" spans="1:56" ht="15" customHeight="1" thickBot="1" x14ac:dyDescent="0.45">
      <c r="B107" s="939"/>
      <c r="C107" s="939"/>
      <c r="D107" s="939"/>
      <c r="E107" s="939"/>
      <c r="F107" s="939"/>
      <c r="G107" s="939"/>
      <c r="H107" s="939"/>
      <c r="I107" s="939"/>
      <c r="J107" s="939"/>
      <c r="K107" s="939"/>
      <c r="L107" s="939"/>
      <c r="M107" s="939"/>
      <c r="N107" s="939"/>
      <c r="O107" s="939"/>
      <c r="P107" s="939"/>
      <c r="Q107" s="939"/>
      <c r="R107" s="939"/>
      <c r="S107" s="939"/>
      <c r="T107" s="939"/>
      <c r="U107" s="939"/>
      <c r="V107" s="939"/>
      <c r="W107" s="939"/>
      <c r="X107" s="939"/>
      <c r="Y107" s="939"/>
      <c r="Z107" s="940"/>
      <c r="AA107" s="940"/>
      <c r="AB107" s="940"/>
      <c r="AC107" s="940"/>
      <c r="AD107" s="940"/>
      <c r="AE107" s="940"/>
      <c r="AS107" s="934"/>
      <c r="AT107" s="934"/>
      <c r="AU107" s="934"/>
      <c r="AV107" s="934"/>
      <c r="AW107" s="934"/>
      <c r="AX107" s="934"/>
      <c r="BB107" s="7"/>
    </row>
    <row r="108" spans="1:56" ht="15" customHeight="1" thickBot="1" x14ac:dyDescent="0.45">
      <c r="B108" s="933">
        <f>IF(B105="エラー：未入力項目があります。必要項目を全て入力してください。",1,0)</f>
        <v>1</v>
      </c>
      <c r="C108" s="933"/>
      <c r="D108" s="933"/>
      <c r="E108" s="933"/>
      <c r="F108" s="933"/>
      <c r="G108" s="933"/>
      <c r="H108" s="933">
        <f>IF(H105="エラー：未入力項目があります。必要項目を全て入力してください。",1,0)</f>
        <v>1</v>
      </c>
      <c r="I108" s="933"/>
      <c r="J108" s="933"/>
      <c r="K108" s="933"/>
      <c r="L108" s="933"/>
      <c r="M108" s="933"/>
      <c r="N108" s="933">
        <f t="shared" ref="N108" si="0">IF(N105="エラー：未入力項目があります。必要項目を全て入力してください。",1,0)</f>
        <v>1</v>
      </c>
      <c r="O108" s="933"/>
      <c r="P108" s="933"/>
      <c r="Q108" s="933"/>
      <c r="R108" s="933"/>
      <c r="S108" s="933"/>
      <c r="T108" s="933">
        <f t="shared" ref="T108" si="1">IF(T105="エラー：未入力項目があります。必要項目を全て入力してください。",1,0)</f>
        <v>1</v>
      </c>
      <c r="U108" s="933"/>
      <c r="V108" s="933"/>
      <c r="W108" s="933"/>
      <c r="X108" s="933"/>
      <c r="Y108" s="933"/>
      <c r="Z108" s="934"/>
      <c r="AA108" s="934"/>
      <c r="AB108" s="934"/>
      <c r="AC108" s="934"/>
      <c r="AD108" s="934"/>
      <c r="AE108" s="934"/>
      <c r="AW108" s="935">
        <f>B108+H108+N108+T108</f>
        <v>4</v>
      </c>
      <c r="AX108" s="936"/>
      <c r="AY108" s="936"/>
      <c r="AZ108" s="936"/>
      <c r="BA108" s="936"/>
      <c r="BB108" s="937"/>
    </row>
    <row r="109" spans="1:56" ht="15" customHeight="1" x14ac:dyDescent="0.4">
      <c r="AW109" s="2"/>
      <c r="AX109" s="2"/>
      <c r="AY109" s="2"/>
      <c r="AZ109" s="2"/>
      <c r="BA109" s="2"/>
      <c r="BB109" s="2"/>
    </row>
    <row r="110" spans="1:56" ht="15" customHeight="1" x14ac:dyDescent="0.4">
      <c r="AW110" s="2"/>
      <c r="AX110" s="2"/>
      <c r="AY110" s="2"/>
      <c r="AZ110" s="2"/>
      <c r="BA110" s="2"/>
      <c r="BB110" s="2"/>
    </row>
    <row r="111" spans="1:56" ht="15" customHeight="1" x14ac:dyDescent="0.4">
      <c r="AW111" s="2"/>
      <c r="AX111" s="2"/>
      <c r="AY111" s="2"/>
      <c r="AZ111" s="2"/>
      <c r="BA111" s="2"/>
      <c r="BB111" s="2"/>
    </row>
    <row r="112" spans="1:56" ht="15" customHeight="1" x14ac:dyDescent="0.4">
      <c r="AW112" s="2"/>
      <c r="AX112" s="2"/>
      <c r="AY112" s="2"/>
      <c r="AZ112" s="2"/>
      <c r="BA112" s="2"/>
      <c r="BB112" s="2"/>
    </row>
    <row r="113" spans="49:54" ht="15" customHeight="1" x14ac:dyDescent="0.4">
      <c r="AW113" s="2"/>
      <c r="AX113" s="2"/>
      <c r="AY113" s="2"/>
      <c r="AZ113" s="2"/>
      <c r="BA113" s="2"/>
      <c r="BB113" s="2"/>
    </row>
    <row r="114" spans="49:54" ht="15" customHeight="1" x14ac:dyDescent="0.4">
      <c r="AW114" s="2"/>
      <c r="AX114" s="2"/>
      <c r="AY114" s="2"/>
      <c r="AZ114" s="2"/>
      <c r="BA114" s="2"/>
      <c r="BB114" s="2"/>
    </row>
    <row r="115" spans="49:54" ht="16.5" customHeight="1" x14ac:dyDescent="0.4">
      <c r="AW115" s="2"/>
      <c r="AX115" s="2"/>
      <c r="AY115" s="2"/>
      <c r="AZ115" s="2"/>
      <c r="BA115" s="2"/>
      <c r="BB115" s="2"/>
    </row>
    <row r="116" spans="49:54" ht="15" customHeight="1" x14ac:dyDescent="0.4">
      <c r="AW116" s="2"/>
      <c r="AX116" s="2"/>
      <c r="AY116" s="2"/>
      <c r="AZ116" s="2"/>
      <c r="BA116" s="2"/>
      <c r="BB116" s="2"/>
    </row>
    <row r="117" spans="49:54" ht="15" customHeight="1" x14ac:dyDescent="0.4">
      <c r="AW117" s="2"/>
      <c r="AX117" s="2"/>
      <c r="AY117" s="2"/>
      <c r="AZ117" s="2"/>
      <c r="BA117" s="2"/>
      <c r="BB117" s="2"/>
    </row>
    <row r="118" spans="49:54" ht="15" customHeight="1" x14ac:dyDescent="0.4">
      <c r="AW118" s="2"/>
      <c r="AX118" s="2"/>
      <c r="AY118" s="2"/>
      <c r="AZ118" s="2"/>
      <c r="BA118" s="2"/>
      <c r="BB118" s="2"/>
    </row>
    <row r="119" spans="49:54" ht="15" customHeight="1" x14ac:dyDescent="0.4">
      <c r="AW119" s="2"/>
      <c r="AX119" s="2"/>
      <c r="AY119" s="2"/>
      <c r="AZ119" s="2"/>
      <c r="BA119" s="2"/>
      <c r="BB119" s="2"/>
    </row>
    <row r="120" spans="49:54" ht="15" customHeight="1" x14ac:dyDescent="0.4">
      <c r="AW120" s="2"/>
      <c r="AX120" s="2"/>
      <c r="AY120" s="2"/>
      <c r="AZ120" s="2"/>
      <c r="BA120" s="2"/>
      <c r="BB120" s="2"/>
    </row>
    <row r="121" spans="49:54" ht="15" customHeight="1" x14ac:dyDescent="0.4">
      <c r="AW121" s="2"/>
      <c r="AX121" s="2"/>
      <c r="AY121" s="2"/>
      <c r="AZ121" s="2"/>
      <c r="BA121" s="2"/>
      <c r="BB121" s="2"/>
    </row>
    <row r="122" spans="49:54" ht="15" customHeight="1" x14ac:dyDescent="0.4">
      <c r="AW122" s="2"/>
      <c r="AX122" s="2"/>
      <c r="AY122" s="2"/>
      <c r="AZ122" s="2"/>
      <c r="BA122" s="2"/>
      <c r="BB122" s="2"/>
    </row>
    <row r="123" spans="49:54" ht="15" customHeight="1" x14ac:dyDescent="0.4">
      <c r="AW123" s="2"/>
      <c r="AX123" s="2"/>
      <c r="AY123" s="2"/>
      <c r="AZ123" s="2"/>
      <c r="BA123" s="2"/>
      <c r="BB123" s="2"/>
    </row>
    <row r="124" spans="49:54" ht="15" customHeight="1" x14ac:dyDescent="0.4">
      <c r="AW124" s="2"/>
      <c r="AX124" s="2"/>
      <c r="AY124" s="2"/>
      <c r="AZ124" s="2"/>
      <c r="BA124" s="2"/>
      <c r="BB124" s="2"/>
    </row>
    <row r="125" spans="49:54" ht="15" customHeight="1" x14ac:dyDescent="0.4">
      <c r="AW125" s="2"/>
      <c r="AX125" s="2"/>
      <c r="AY125" s="2"/>
      <c r="AZ125" s="2"/>
      <c r="BA125" s="2"/>
      <c r="BB125" s="2"/>
    </row>
    <row r="126" spans="49:54" ht="15" customHeight="1" x14ac:dyDescent="0.4">
      <c r="AW126" s="2"/>
      <c r="AX126" s="2"/>
      <c r="AY126" s="2"/>
      <c r="AZ126" s="2"/>
      <c r="BA126" s="2"/>
      <c r="BB126" s="2"/>
    </row>
    <row r="127" spans="49:54" ht="15" customHeight="1" x14ac:dyDescent="0.4">
      <c r="AW127" s="2"/>
      <c r="AX127" s="2"/>
      <c r="AY127" s="2"/>
      <c r="AZ127" s="2"/>
      <c r="BA127" s="2"/>
      <c r="BB127" s="2"/>
    </row>
    <row r="128" spans="49:54" ht="15" customHeight="1" x14ac:dyDescent="0.4">
      <c r="AW128" s="2"/>
      <c r="AX128" s="2"/>
      <c r="AY128" s="2"/>
      <c r="AZ128" s="2"/>
      <c r="BA128" s="2"/>
      <c r="BB128" s="2"/>
    </row>
    <row r="129" spans="49:54" ht="15" customHeight="1" x14ac:dyDescent="0.4">
      <c r="AW129" s="2"/>
      <c r="AX129" s="2"/>
      <c r="AY129" s="2"/>
      <c r="AZ129" s="2"/>
      <c r="BA129" s="2"/>
      <c r="BB129" s="2"/>
    </row>
    <row r="130" spans="49:54" ht="15" customHeight="1" x14ac:dyDescent="0.4">
      <c r="AW130" s="2"/>
      <c r="AX130" s="2"/>
      <c r="AY130" s="2"/>
      <c r="AZ130" s="2"/>
      <c r="BA130" s="2"/>
      <c r="BB130" s="2"/>
    </row>
    <row r="131" spans="49:54" ht="15" customHeight="1" x14ac:dyDescent="0.4">
      <c r="AW131" s="2"/>
      <c r="AX131" s="2"/>
      <c r="AY131" s="2"/>
      <c r="AZ131" s="2"/>
      <c r="BA131" s="2"/>
      <c r="BB131" s="2"/>
    </row>
    <row r="132" spans="49:54" ht="15" customHeight="1" x14ac:dyDescent="0.4">
      <c r="AW132" s="2"/>
      <c r="AX132" s="2"/>
      <c r="AY132" s="2"/>
      <c r="AZ132" s="2"/>
      <c r="BA132" s="2"/>
      <c r="BB132" s="2"/>
    </row>
    <row r="133" spans="49:54" ht="15" customHeight="1" x14ac:dyDescent="0.4">
      <c r="AW133" s="2"/>
      <c r="AX133" s="2"/>
      <c r="AY133" s="2"/>
      <c r="AZ133" s="2"/>
      <c r="BA133" s="2"/>
      <c r="BB133" s="2"/>
    </row>
    <row r="134" spans="49:54" ht="15" customHeight="1" x14ac:dyDescent="0.4">
      <c r="AW134" s="2"/>
      <c r="AX134" s="2"/>
      <c r="AY134" s="2"/>
      <c r="AZ134" s="2"/>
      <c r="BA134" s="2"/>
      <c r="BB134" s="2"/>
    </row>
    <row r="135" spans="49:54" ht="15" customHeight="1" x14ac:dyDescent="0.4">
      <c r="AW135" s="2"/>
      <c r="AX135" s="2"/>
      <c r="AY135" s="2"/>
      <c r="AZ135" s="2"/>
      <c r="BA135" s="2"/>
      <c r="BB135" s="2"/>
    </row>
    <row r="136" spans="49:54" ht="15" customHeight="1" x14ac:dyDescent="0.4">
      <c r="AW136" s="2"/>
      <c r="AX136" s="2"/>
      <c r="AY136" s="2"/>
      <c r="AZ136" s="2"/>
      <c r="BA136" s="2"/>
      <c r="BB136" s="2"/>
    </row>
    <row r="137" spans="49:54" ht="15" customHeight="1" x14ac:dyDescent="0.4">
      <c r="AW137" s="2"/>
      <c r="AX137" s="2"/>
      <c r="AY137" s="2"/>
      <c r="AZ137" s="2"/>
      <c r="BA137" s="2"/>
      <c r="BB137" s="2"/>
    </row>
    <row r="138" spans="49:54" ht="15" customHeight="1" x14ac:dyDescent="0.4">
      <c r="AW138" s="2"/>
      <c r="AX138" s="2"/>
      <c r="AY138" s="2"/>
      <c r="AZ138" s="2"/>
      <c r="BA138" s="2"/>
      <c r="BB138" s="2"/>
    </row>
    <row r="139" spans="49:54" ht="15" customHeight="1" x14ac:dyDescent="0.4">
      <c r="AW139" s="2"/>
      <c r="AX139" s="2"/>
      <c r="AY139" s="2"/>
      <c r="AZ139" s="2"/>
      <c r="BA139" s="2"/>
      <c r="BB139" s="2"/>
    </row>
    <row r="140" spans="49:54" ht="15" customHeight="1" x14ac:dyDescent="0.4">
      <c r="AW140" s="2"/>
      <c r="AX140" s="2"/>
      <c r="AY140" s="2"/>
      <c r="AZ140" s="2"/>
      <c r="BA140" s="2"/>
      <c r="BB140" s="2"/>
    </row>
    <row r="141" spans="49:54" ht="15" customHeight="1" x14ac:dyDescent="0.4">
      <c r="AW141" s="2"/>
      <c r="AX141" s="2"/>
      <c r="AY141" s="2"/>
      <c r="AZ141" s="2"/>
      <c r="BA141" s="2"/>
      <c r="BB141" s="2"/>
    </row>
    <row r="142" spans="49:54" ht="15" customHeight="1" x14ac:dyDescent="0.4">
      <c r="AW142" s="2"/>
      <c r="AX142" s="2"/>
      <c r="AY142" s="2"/>
      <c r="AZ142" s="2"/>
      <c r="BA142" s="2"/>
      <c r="BB142" s="2"/>
    </row>
    <row r="143" spans="49:54" ht="15" customHeight="1" x14ac:dyDescent="0.4">
      <c r="AW143" s="2"/>
      <c r="AX143" s="2"/>
      <c r="AY143" s="2"/>
      <c r="AZ143" s="2"/>
      <c r="BA143" s="2"/>
      <c r="BB143" s="2"/>
    </row>
    <row r="144" spans="49:54" ht="15" customHeight="1" x14ac:dyDescent="0.4">
      <c r="AW144" s="2"/>
      <c r="AX144" s="2"/>
      <c r="AY144" s="2"/>
      <c r="AZ144" s="2"/>
      <c r="BA144" s="2"/>
      <c r="BB144" s="2"/>
    </row>
    <row r="145" spans="49:54" ht="15" customHeight="1" x14ac:dyDescent="0.4">
      <c r="AW145" s="2"/>
      <c r="AX145" s="2"/>
      <c r="AY145" s="2"/>
      <c r="AZ145" s="2"/>
      <c r="BA145" s="2"/>
      <c r="BB145" s="2"/>
    </row>
    <row r="146" spans="49:54" ht="15" customHeight="1" x14ac:dyDescent="0.4">
      <c r="AW146" s="2"/>
      <c r="AX146" s="2"/>
      <c r="AY146" s="2"/>
      <c r="AZ146" s="2"/>
      <c r="BA146" s="2"/>
      <c r="BB146" s="2"/>
    </row>
    <row r="147" spans="49:54" ht="15" customHeight="1" x14ac:dyDescent="0.4">
      <c r="AW147" s="2"/>
      <c r="AX147" s="2"/>
      <c r="AY147" s="2"/>
      <c r="AZ147" s="2"/>
      <c r="BA147" s="2"/>
      <c r="BB147" s="2"/>
    </row>
    <row r="148" spans="49:54" ht="15" customHeight="1" x14ac:dyDescent="0.4">
      <c r="AW148" s="2"/>
      <c r="AX148" s="2"/>
      <c r="AY148" s="2"/>
      <c r="AZ148" s="2"/>
      <c r="BA148" s="2"/>
      <c r="BB148" s="2"/>
    </row>
    <row r="149" spans="49:54" ht="15" customHeight="1" x14ac:dyDescent="0.4">
      <c r="AW149" s="2"/>
      <c r="AX149" s="2"/>
      <c r="AY149" s="2"/>
      <c r="AZ149" s="2"/>
      <c r="BA149" s="2"/>
      <c r="BB149" s="2"/>
    </row>
    <row r="150" spans="49:54" ht="15" customHeight="1" x14ac:dyDescent="0.4">
      <c r="AW150" s="2"/>
      <c r="AX150" s="2"/>
      <c r="AY150" s="2"/>
      <c r="AZ150" s="2"/>
      <c r="BA150" s="2"/>
      <c r="BB150" s="2"/>
    </row>
    <row r="151" spans="49:54" ht="15" customHeight="1" x14ac:dyDescent="0.4">
      <c r="AW151" s="2"/>
      <c r="AX151" s="2"/>
      <c r="AY151" s="2"/>
      <c r="AZ151" s="2"/>
      <c r="BA151" s="2"/>
      <c r="BB151" s="2"/>
    </row>
    <row r="152" spans="49:54" ht="15" customHeight="1" x14ac:dyDescent="0.4">
      <c r="AW152" s="2"/>
      <c r="AX152" s="2"/>
      <c r="AY152" s="2"/>
      <c r="AZ152" s="2"/>
      <c r="BA152" s="2"/>
      <c r="BB152" s="2"/>
    </row>
    <row r="153" spans="49:54" ht="15" customHeight="1" x14ac:dyDescent="0.4">
      <c r="AW153" s="2"/>
      <c r="AX153" s="2"/>
      <c r="AY153" s="2"/>
      <c r="AZ153" s="2"/>
      <c r="BA153" s="2"/>
      <c r="BB153" s="2"/>
    </row>
    <row r="154" spans="49:54" ht="15" customHeight="1" x14ac:dyDescent="0.4">
      <c r="AW154" s="2"/>
      <c r="AX154" s="2"/>
      <c r="AY154" s="2"/>
      <c r="AZ154" s="2"/>
      <c r="BA154" s="2"/>
      <c r="BB154" s="2"/>
    </row>
    <row r="155" spans="49:54" ht="6" customHeight="1" x14ac:dyDescent="0.4">
      <c r="AW155" s="2"/>
      <c r="AX155" s="2"/>
      <c r="AY155" s="2"/>
      <c r="AZ155" s="2"/>
      <c r="BA155" s="2"/>
      <c r="BB155" s="2"/>
    </row>
    <row r="156" spans="49:54" ht="6" customHeight="1" x14ac:dyDescent="0.4">
      <c r="AW156" s="2"/>
      <c r="AX156" s="2"/>
      <c r="AY156" s="2"/>
      <c r="AZ156" s="2"/>
      <c r="BA156" s="2"/>
      <c r="BB156" s="2"/>
    </row>
    <row r="157" spans="49:54" ht="6" customHeight="1" x14ac:dyDescent="0.4">
      <c r="AW157" s="2"/>
      <c r="AX157" s="2"/>
      <c r="AY157" s="2"/>
      <c r="AZ157" s="2"/>
      <c r="BA157" s="2"/>
      <c r="BB157" s="2"/>
    </row>
    <row r="158" spans="49:54" ht="6" customHeight="1" x14ac:dyDescent="0.4">
      <c r="AW158" s="2"/>
      <c r="AX158" s="2"/>
      <c r="AY158" s="2"/>
      <c r="AZ158" s="2"/>
      <c r="BA158" s="2"/>
      <c r="BB158" s="2"/>
    </row>
    <row r="159" spans="49:54" ht="6" customHeight="1" x14ac:dyDescent="0.4">
      <c r="AW159" s="2"/>
      <c r="AX159" s="2"/>
      <c r="AY159" s="2"/>
      <c r="AZ159" s="2"/>
      <c r="BA159" s="2"/>
      <c r="BB159" s="2"/>
    </row>
    <row r="160" spans="49:54" ht="6" customHeight="1" x14ac:dyDescent="0.4">
      <c r="AW160" s="2"/>
      <c r="AX160" s="2"/>
      <c r="AY160" s="2"/>
      <c r="AZ160" s="2"/>
      <c r="BA160" s="2"/>
      <c r="BB160" s="2"/>
    </row>
    <row r="161" spans="49:54" ht="6" customHeight="1" x14ac:dyDescent="0.4">
      <c r="AW161" s="2"/>
      <c r="AX161" s="2"/>
      <c r="AY161" s="2"/>
      <c r="AZ161" s="2"/>
      <c r="BA161" s="2"/>
      <c r="BB161" s="2"/>
    </row>
    <row r="162" spans="49:54" ht="6" customHeight="1" x14ac:dyDescent="0.4">
      <c r="AW162" s="2"/>
      <c r="AX162" s="2"/>
      <c r="AY162" s="2"/>
      <c r="AZ162" s="2"/>
      <c r="BA162" s="2"/>
      <c r="BB162" s="2"/>
    </row>
    <row r="163" spans="49:54" ht="6" customHeight="1" x14ac:dyDescent="0.4">
      <c r="AW163" s="2"/>
      <c r="AX163" s="2"/>
      <c r="AY163" s="2"/>
      <c r="AZ163" s="2"/>
      <c r="BA163" s="2"/>
      <c r="BB163" s="2"/>
    </row>
    <row r="164" spans="49:54" ht="6" customHeight="1" x14ac:dyDescent="0.4">
      <c r="AW164" s="2"/>
      <c r="AX164" s="2"/>
      <c r="AY164" s="2"/>
      <c r="AZ164" s="2"/>
      <c r="BA164" s="2"/>
      <c r="BB164" s="2"/>
    </row>
    <row r="165" spans="49:54" ht="6" customHeight="1" x14ac:dyDescent="0.4">
      <c r="AW165" s="2"/>
      <c r="AX165" s="2"/>
      <c r="AY165" s="2"/>
      <c r="AZ165" s="2"/>
      <c r="BA165" s="2"/>
      <c r="BB165" s="2"/>
    </row>
    <row r="166" spans="49:54" ht="6" customHeight="1" x14ac:dyDescent="0.4">
      <c r="AW166" s="2"/>
      <c r="AX166" s="2"/>
      <c r="AY166" s="2"/>
      <c r="AZ166" s="2"/>
      <c r="BA166" s="2"/>
      <c r="BB166" s="2"/>
    </row>
    <row r="167" spans="49:54" ht="6" customHeight="1" x14ac:dyDescent="0.4">
      <c r="AW167" s="2"/>
      <c r="AX167" s="2"/>
      <c r="AY167" s="2"/>
      <c r="AZ167" s="2"/>
      <c r="BA167" s="2"/>
      <c r="BB167" s="2"/>
    </row>
    <row r="168" spans="49:54" ht="6" customHeight="1" x14ac:dyDescent="0.4">
      <c r="AW168" s="2"/>
      <c r="AX168" s="2"/>
      <c r="AY168" s="2"/>
      <c r="AZ168" s="2"/>
      <c r="BA168" s="2"/>
      <c r="BB168" s="2"/>
    </row>
    <row r="169" spans="49:54" ht="6" customHeight="1" x14ac:dyDescent="0.4">
      <c r="AW169" s="2"/>
      <c r="AX169" s="2"/>
      <c r="AY169" s="2"/>
      <c r="AZ169" s="2"/>
      <c r="BA169" s="2"/>
      <c r="BB169" s="2"/>
    </row>
    <row r="170" spans="49:54" ht="6" customHeight="1" x14ac:dyDescent="0.4">
      <c r="AW170" s="2"/>
      <c r="AX170" s="2"/>
      <c r="AY170" s="2"/>
      <c r="AZ170" s="2"/>
      <c r="BA170" s="2"/>
      <c r="BB170" s="2"/>
    </row>
    <row r="171" spans="49:54" ht="6" customHeight="1" x14ac:dyDescent="0.4">
      <c r="AW171" s="2"/>
      <c r="AX171" s="2"/>
      <c r="AY171" s="2"/>
      <c r="AZ171" s="2"/>
      <c r="BA171" s="2"/>
      <c r="BB171" s="2"/>
    </row>
    <row r="172" spans="49:54" ht="6" customHeight="1" x14ac:dyDescent="0.4">
      <c r="AW172" s="2"/>
      <c r="AX172" s="2"/>
      <c r="AY172" s="2"/>
      <c r="AZ172" s="2"/>
      <c r="BA172" s="2"/>
      <c r="BB172" s="2"/>
    </row>
    <row r="173" spans="49:54" ht="6" customHeight="1" x14ac:dyDescent="0.4">
      <c r="AW173" s="2"/>
      <c r="AX173" s="2"/>
      <c r="AY173" s="2"/>
      <c r="AZ173" s="2"/>
      <c r="BA173" s="2"/>
      <c r="BB173" s="2"/>
    </row>
    <row r="174" spans="49:54" ht="6" customHeight="1" x14ac:dyDescent="0.4">
      <c r="AW174" s="2"/>
      <c r="AX174" s="2"/>
      <c r="AY174" s="2"/>
      <c r="AZ174" s="2"/>
      <c r="BA174" s="2"/>
      <c r="BB174" s="2"/>
    </row>
    <row r="175" spans="49:54" ht="6" customHeight="1" x14ac:dyDescent="0.4">
      <c r="AW175" s="2"/>
      <c r="AX175" s="2"/>
      <c r="AY175" s="2"/>
      <c r="AZ175" s="2"/>
      <c r="BA175" s="2"/>
      <c r="BB175" s="2"/>
    </row>
    <row r="176" spans="49:54" ht="6" customHeight="1" x14ac:dyDescent="0.4">
      <c r="AW176" s="2"/>
      <c r="AX176" s="2"/>
      <c r="AY176" s="2"/>
      <c r="AZ176" s="2"/>
      <c r="BA176" s="2"/>
      <c r="BB176" s="2"/>
    </row>
    <row r="177" spans="49:54" ht="6" customHeight="1" x14ac:dyDescent="0.4">
      <c r="AW177" s="2"/>
      <c r="AX177" s="2"/>
      <c r="AY177" s="2"/>
      <c r="AZ177" s="2"/>
      <c r="BA177" s="2"/>
      <c r="BB177" s="2"/>
    </row>
    <row r="178" spans="49:54" ht="6" customHeight="1" x14ac:dyDescent="0.4">
      <c r="AW178" s="2"/>
      <c r="AX178" s="2"/>
      <c r="AY178" s="2"/>
      <c r="AZ178" s="2"/>
      <c r="BA178" s="2"/>
      <c r="BB178" s="2"/>
    </row>
    <row r="179" spans="49:54" ht="6" customHeight="1" x14ac:dyDescent="0.4">
      <c r="AW179" s="2"/>
      <c r="AX179" s="2"/>
      <c r="AY179" s="2"/>
      <c r="AZ179" s="2"/>
      <c r="BA179" s="2"/>
      <c r="BB179" s="2"/>
    </row>
    <row r="180" spans="49:54" ht="6" customHeight="1" x14ac:dyDescent="0.4">
      <c r="AW180" s="2"/>
      <c r="AX180" s="2"/>
      <c r="AY180" s="2"/>
      <c r="AZ180" s="2"/>
      <c r="BA180" s="2"/>
      <c r="BB180" s="2"/>
    </row>
    <row r="181" spans="49:54" ht="6" customHeight="1" x14ac:dyDescent="0.4">
      <c r="AW181" s="2"/>
      <c r="AX181" s="2"/>
      <c r="AY181" s="2"/>
      <c r="AZ181" s="2"/>
      <c r="BA181" s="2"/>
      <c r="BB181" s="2"/>
    </row>
    <row r="182" spans="49:54" ht="6" customHeight="1" x14ac:dyDescent="0.4">
      <c r="AW182" s="2"/>
      <c r="AX182" s="2"/>
      <c r="AY182" s="2"/>
      <c r="AZ182" s="2"/>
      <c r="BA182" s="2"/>
      <c r="BB182" s="2"/>
    </row>
    <row r="183" spans="49:54" ht="6" customHeight="1" x14ac:dyDescent="0.4">
      <c r="AW183" s="2"/>
      <c r="AX183" s="2"/>
      <c r="AY183" s="2"/>
      <c r="AZ183" s="2"/>
      <c r="BA183" s="2"/>
      <c r="BB183" s="2"/>
    </row>
    <row r="184" spans="49:54" ht="6" customHeight="1" x14ac:dyDescent="0.4">
      <c r="AW184" s="2"/>
      <c r="AX184" s="2"/>
      <c r="AY184" s="2"/>
      <c r="AZ184" s="2"/>
      <c r="BA184" s="2"/>
      <c r="BB184" s="2"/>
    </row>
    <row r="185" spans="49:54" ht="6" customHeight="1" x14ac:dyDescent="0.4">
      <c r="AW185" s="2"/>
      <c r="AX185" s="2"/>
      <c r="AY185" s="2"/>
      <c r="AZ185" s="2"/>
      <c r="BA185" s="2"/>
      <c r="BB185" s="2"/>
    </row>
    <row r="186" spans="49:54" ht="6" customHeight="1" x14ac:dyDescent="0.4">
      <c r="AW186" s="2"/>
      <c r="AX186" s="2"/>
      <c r="AY186" s="2"/>
      <c r="AZ186" s="2"/>
      <c r="BA186" s="2"/>
      <c r="BB186" s="2"/>
    </row>
    <row r="187" spans="49:54" ht="6" customHeight="1" x14ac:dyDescent="0.4">
      <c r="AW187" s="2"/>
      <c r="AX187" s="2"/>
      <c r="AY187" s="2"/>
      <c r="AZ187" s="2"/>
      <c r="BA187" s="2"/>
      <c r="BB187" s="2"/>
    </row>
    <row r="188" spans="49:54" ht="6" customHeight="1" x14ac:dyDescent="0.4">
      <c r="AW188" s="2"/>
      <c r="AX188" s="2"/>
      <c r="AY188" s="2"/>
      <c r="AZ188" s="2"/>
      <c r="BA188" s="2"/>
      <c r="BB188" s="2"/>
    </row>
    <row r="189" spans="49:54" ht="6" customHeight="1" x14ac:dyDescent="0.4">
      <c r="AW189" s="2"/>
      <c r="AX189" s="2"/>
      <c r="AY189" s="2"/>
      <c r="AZ189" s="2"/>
      <c r="BA189" s="2"/>
      <c r="BB189" s="2"/>
    </row>
    <row r="190" spans="49:54" ht="6" customHeight="1" x14ac:dyDescent="0.4">
      <c r="AW190" s="2"/>
      <c r="AX190" s="2"/>
      <c r="AY190" s="2"/>
      <c r="AZ190" s="2"/>
      <c r="BA190" s="2"/>
      <c r="BB190" s="2"/>
    </row>
    <row r="191" spans="49:54" ht="6" customHeight="1" x14ac:dyDescent="0.4">
      <c r="AW191" s="2"/>
      <c r="AX191" s="2"/>
      <c r="AY191" s="2"/>
      <c r="AZ191" s="2"/>
      <c r="BA191" s="2"/>
      <c r="BB191" s="2"/>
    </row>
    <row r="192" spans="49:54" ht="6" customHeight="1" x14ac:dyDescent="0.4">
      <c r="AW192" s="2"/>
      <c r="AX192" s="2"/>
      <c r="AY192" s="2"/>
      <c r="AZ192" s="2"/>
      <c r="BA192" s="2"/>
      <c r="BB192" s="2"/>
    </row>
    <row r="193" spans="49:54" ht="6" customHeight="1" x14ac:dyDescent="0.4">
      <c r="AW193" s="2"/>
      <c r="AX193" s="2"/>
      <c r="AY193" s="2"/>
      <c r="AZ193" s="2"/>
      <c r="BA193" s="2"/>
      <c r="BB193" s="2"/>
    </row>
    <row r="194" spans="49:54" ht="6" customHeight="1" x14ac:dyDescent="0.4">
      <c r="AW194" s="2"/>
      <c r="AX194" s="2"/>
      <c r="AY194" s="2"/>
      <c r="AZ194" s="2"/>
      <c r="BA194" s="2"/>
      <c r="BB194" s="2"/>
    </row>
    <row r="195" spans="49:54" ht="6" customHeight="1" x14ac:dyDescent="0.4">
      <c r="AW195" s="2"/>
      <c r="AX195" s="2"/>
      <c r="AY195" s="2"/>
      <c r="AZ195" s="2"/>
      <c r="BA195" s="2"/>
      <c r="BB195" s="2"/>
    </row>
    <row r="196" spans="49:54" ht="6" customHeight="1" x14ac:dyDescent="0.4">
      <c r="AW196" s="2"/>
      <c r="AX196" s="2"/>
      <c r="AY196" s="2"/>
      <c r="AZ196" s="2"/>
      <c r="BA196" s="2"/>
      <c r="BB196" s="2"/>
    </row>
    <row r="197" spans="49:54" ht="6" customHeight="1" x14ac:dyDescent="0.4">
      <c r="AW197" s="2"/>
      <c r="AX197" s="2"/>
      <c r="AY197" s="2"/>
      <c r="AZ197" s="2"/>
      <c r="BA197" s="2"/>
      <c r="BB197" s="2"/>
    </row>
    <row r="198" spans="49:54" ht="6" customHeight="1" x14ac:dyDescent="0.4">
      <c r="AW198" s="2"/>
      <c r="AX198" s="2"/>
      <c r="AY198" s="2"/>
      <c r="AZ198" s="2"/>
      <c r="BA198" s="2"/>
      <c r="BB198" s="2"/>
    </row>
    <row r="199" spans="49:54" ht="6" customHeight="1" x14ac:dyDescent="0.4">
      <c r="AW199" s="2"/>
      <c r="AX199" s="2"/>
      <c r="AY199" s="2"/>
      <c r="AZ199" s="2"/>
      <c r="BA199" s="2"/>
      <c r="BB199" s="2"/>
    </row>
    <row r="200" spans="49:54" ht="6" customHeight="1" x14ac:dyDescent="0.4">
      <c r="AW200" s="2"/>
      <c r="AX200" s="2"/>
      <c r="AY200" s="2"/>
      <c r="AZ200" s="2"/>
      <c r="BA200" s="2"/>
      <c r="BB200" s="2"/>
    </row>
    <row r="201" spans="49:54" ht="6" customHeight="1" x14ac:dyDescent="0.4">
      <c r="AW201" s="2"/>
      <c r="AX201" s="2"/>
      <c r="AY201" s="2"/>
      <c r="AZ201" s="2"/>
      <c r="BA201" s="2"/>
      <c r="BB201" s="2"/>
    </row>
    <row r="202" spans="49:54" ht="6" customHeight="1" x14ac:dyDescent="0.4">
      <c r="AW202" s="2"/>
      <c r="AX202" s="2"/>
      <c r="AY202" s="2"/>
      <c r="AZ202" s="2"/>
      <c r="BA202" s="2"/>
      <c r="BB202" s="2"/>
    </row>
    <row r="203" spans="49:54" ht="6" customHeight="1" x14ac:dyDescent="0.4">
      <c r="AW203" s="2"/>
      <c r="AX203" s="2"/>
      <c r="AY203" s="2"/>
      <c r="AZ203" s="2"/>
      <c r="BA203" s="2"/>
      <c r="BB203" s="2"/>
    </row>
    <row r="204" spans="49:54" ht="6" customHeight="1" x14ac:dyDescent="0.4">
      <c r="AW204" s="2"/>
      <c r="AX204" s="2"/>
      <c r="AY204" s="2"/>
      <c r="AZ204" s="2"/>
      <c r="BA204" s="2"/>
      <c r="BB204" s="2"/>
    </row>
    <row r="205" spans="49:54" ht="6" customHeight="1" x14ac:dyDescent="0.4">
      <c r="AW205" s="2"/>
      <c r="AX205" s="2"/>
      <c r="AY205" s="2"/>
      <c r="AZ205" s="2"/>
      <c r="BA205" s="2"/>
      <c r="BB205" s="2"/>
    </row>
    <row r="206" spans="49:54" ht="6" customHeight="1" x14ac:dyDescent="0.4">
      <c r="AW206" s="2"/>
      <c r="AX206" s="2"/>
      <c r="AY206" s="2"/>
      <c r="AZ206" s="2"/>
      <c r="BA206" s="2"/>
      <c r="BB206" s="2"/>
    </row>
    <row r="207" spans="49:54" ht="6" customHeight="1" x14ac:dyDescent="0.4">
      <c r="AW207" s="2"/>
      <c r="AX207" s="2"/>
      <c r="AY207" s="2"/>
      <c r="AZ207" s="2"/>
      <c r="BA207" s="2"/>
      <c r="BB207" s="2"/>
    </row>
    <row r="208" spans="49:54" ht="6" customHeight="1" x14ac:dyDescent="0.4">
      <c r="AW208" s="2"/>
      <c r="AX208" s="2"/>
      <c r="AY208" s="2"/>
      <c r="AZ208" s="2"/>
      <c r="BA208" s="2"/>
      <c r="BB208" s="2"/>
    </row>
    <row r="209" spans="49:54" ht="6" customHeight="1" x14ac:dyDescent="0.4">
      <c r="AW209" s="2"/>
      <c r="AX209" s="2"/>
      <c r="AY209" s="2"/>
      <c r="AZ209" s="2"/>
      <c r="BA209" s="2"/>
      <c r="BB209" s="2"/>
    </row>
    <row r="210" spans="49:54" ht="6" customHeight="1" x14ac:dyDescent="0.4">
      <c r="AW210" s="2"/>
      <c r="AX210" s="2"/>
      <c r="AY210" s="2"/>
      <c r="AZ210" s="2"/>
      <c r="BA210" s="2"/>
      <c r="BB210" s="2"/>
    </row>
    <row r="211" spans="49:54" ht="6" customHeight="1" x14ac:dyDescent="0.4">
      <c r="AW211" s="2"/>
      <c r="AX211" s="2"/>
      <c r="AY211" s="2"/>
      <c r="AZ211" s="2"/>
      <c r="BA211" s="2"/>
      <c r="BB211" s="2"/>
    </row>
    <row r="212" spans="49:54" ht="6" customHeight="1" x14ac:dyDescent="0.4">
      <c r="AW212" s="2"/>
      <c r="AX212" s="2"/>
      <c r="AY212" s="2"/>
      <c r="AZ212" s="2"/>
      <c r="BA212" s="2"/>
      <c r="BB212" s="2"/>
    </row>
    <row r="213" spans="49:54" ht="6" customHeight="1" x14ac:dyDescent="0.4">
      <c r="AW213" s="2"/>
      <c r="AX213" s="2"/>
      <c r="AY213" s="2"/>
      <c r="AZ213" s="2"/>
      <c r="BA213" s="2"/>
      <c r="BB213" s="2"/>
    </row>
    <row r="214" spans="49:54" ht="6" customHeight="1" x14ac:dyDescent="0.4">
      <c r="AW214" s="2"/>
      <c r="AX214" s="2"/>
      <c r="AY214" s="2"/>
      <c r="AZ214" s="2"/>
      <c r="BA214" s="2"/>
      <c r="BB214" s="2"/>
    </row>
    <row r="215" spans="49:54" ht="6" customHeight="1" x14ac:dyDescent="0.4">
      <c r="AW215" s="2"/>
      <c r="AX215" s="2"/>
      <c r="AY215" s="2"/>
      <c r="AZ215" s="2"/>
      <c r="BA215" s="2"/>
      <c r="BB215" s="2"/>
    </row>
    <row r="216" spans="49:54" ht="6" customHeight="1" x14ac:dyDescent="0.4">
      <c r="AW216" s="2"/>
      <c r="AX216" s="2"/>
      <c r="AY216" s="2"/>
      <c r="AZ216" s="2"/>
      <c r="BA216" s="2"/>
      <c r="BB216" s="2"/>
    </row>
    <row r="217" spans="49:54" ht="6" customHeight="1" x14ac:dyDescent="0.4">
      <c r="AW217" s="2"/>
      <c r="AX217" s="2"/>
      <c r="AY217" s="2"/>
      <c r="AZ217" s="2"/>
      <c r="BA217" s="2"/>
      <c r="BB217" s="2"/>
    </row>
    <row r="218" spans="49:54" ht="6" customHeight="1" x14ac:dyDescent="0.4">
      <c r="AW218" s="2"/>
      <c r="AX218" s="2"/>
      <c r="AY218" s="2"/>
      <c r="AZ218" s="2"/>
      <c r="BA218" s="2"/>
      <c r="BB218" s="2"/>
    </row>
    <row r="219" spans="49:54" ht="6" customHeight="1" x14ac:dyDescent="0.4">
      <c r="AW219" s="2"/>
      <c r="AX219" s="2"/>
      <c r="AY219" s="2"/>
      <c r="AZ219" s="2"/>
      <c r="BA219" s="2"/>
      <c r="BB219" s="2"/>
    </row>
    <row r="220" spans="49:54" ht="6" customHeight="1" x14ac:dyDescent="0.4">
      <c r="AW220" s="2"/>
      <c r="AX220" s="2"/>
      <c r="AY220" s="2"/>
      <c r="AZ220" s="2"/>
      <c r="BA220" s="2"/>
      <c r="BB220" s="2"/>
    </row>
    <row r="221" spans="49:54" ht="6" customHeight="1" x14ac:dyDescent="0.4">
      <c r="AW221" s="2"/>
      <c r="AX221" s="2"/>
      <c r="AY221" s="2"/>
      <c r="AZ221" s="2"/>
      <c r="BA221" s="2"/>
      <c r="BB221" s="2"/>
    </row>
    <row r="222" spans="49:54" ht="6" customHeight="1" x14ac:dyDescent="0.4">
      <c r="AW222" s="2"/>
      <c r="AX222" s="2"/>
      <c r="AY222" s="2"/>
      <c r="AZ222" s="2"/>
      <c r="BA222" s="2"/>
      <c r="BB222" s="2"/>
    </row>
    <row r="223" spans="49:54" ht="6" customHeight="1" x14ac:dyDescent="0.4">
      <c r="AW223" s="2"/>
      <c r="AX223" s="2"/>
      <c r="AY223" s="2"/>
      <c r="AZ223" s="2"/>
      <c r="BA223" s="2"/>
      <c r="BB223" s="2"/>
    </row>
    <row r="224" spans="49:54" ht="6" customHeight="1" x14ac:dyDescent="0.4">
      <c r="AW224" s="2"/>
      <c r="AX224" s="2"/>
      <c r="AY224" s="2"/>
      <c r="AZ224" s="2"/>
      <c r="BA224" s="2"/>
      <c r="BB224" s="2"/>
    </row>
    <row r="225" spans="49:54" ht="6" customHeight="1" x14ac:dyDescent="0.4">
      <c r="AW225" s="2"/>
      <c r="AX225" s="2"/>
      <c r="AY225" s="2"/>
      <c r="AZ225" s="2"/>
      <c r="BA225" s="2"/>
      <c r="BB225" s="2"/>
    </row>
    <row r="226" spans="49:54" ht="6" customHeight="1" x14ac:dyDescent="0.4">
      <c r="AW226" s="2"/>
      <c r="AX226" s="2"/>
      <c r="AY226" s="2"/>
      <c r="AZ226" s="2"/>
      <c r="BA226" s="2"/>
      <c r="BB226" s="2"/>
    </row>
    <row r="227" spans="49:54" ht="6" customHeight="1" x14ac:dyDescent="0.4">
      <c r="AW227" s="2"/>
      <c r="AX227" s="2"/>
      <c r="AY227" s="2"/>
      <c r="AZ227" s="2"/>
      <c r="BA227" s="2"/>
      <c r="BB227" s="2"/>
    </row>
    <row r="228" spans="49:54" ht="6" customHeight="1" x14ac:dyDescent="0.4">
      <c r="AW228" s="2"/>
      <c r="AX228" s="2"/>
      <c r="AY228" s="2"/>
      <c r="AZ228" s="2"/>
      <c r="BA228" s="2"/>
      <c r="BB228" s="2"/>
    </row>
    <row r="229" spans="49:54" ht="6" customHeight="1" x14ac:dyDescent="0.4">
      <c r="AW229" s="2"/>
      <c r="AX229" s="2"/>
      <c r="AY229" s="2"/>
      <c r="AZ229" s="2"/>
      <c r="BA229" s="2"/>
      <c r="BB229" s="2"/>
    </row>
    <row r="230" spans="49:54" ht="6" customHeight="1" x14ac:dyDescent="0.4">
      <c r="AW230" s="2"/>
      <c r="AX230" s="2"/>
      <c r="AY230" s="2"/>
      <c r="AZ230" s="2"/>
      <c r="BA230" s="2"/>
      <c r="BB230" s="2"/>
    </row>
    <row r="231" spans="49:54" ht="6" customHeight="1" x14ac:dyDescent="0.4">
      <c r="AW231" s="2"/>
      <c r="AX231" s="2"/>
      <c r="AY231" s="2"/>
      <c r="AZ231" s="2"/>
      <c r="BA231" s="2"/>
      <c r="BB231" s="2"/>
    </row>
    <row r="232" spans="49:54" ht="6" customHeight="1" x14ac:dyDescent="0.4">
      <c r="AW232" s="2"/>
      <c r="AX232" s="2"/>
      <c r="AY232" s="2"/>
      <c r="AZ232" s="2"/>
      <c r="BA232" s="2"/>
      <c r="BB232" s="2"/>
    </row>
    <row r="233" spans="49:54" ht="6" customHeight="1" x14ac:dyDescent="0.4">
      <c r="AW233" s="2"/>
      <c r="AX233" s="2"/>
      <c r="AY233" s="2"/>
      <c r="AZ233" s="2"/>
      <c r="BA233" s="2"/>
      <c r="BB233" s="2"/>
    </row>
    <row r="234" spans="49:54" ht="6" customHeight="1" x14ac:dyDescent="0.4">
      <c r="AW234" s="2"/>
      <c r="AX234" s="2"/>
      <c r="AY234" s="2"/>
      <c r="AZ234" s="2"/>
      <c r="BA234" s="2"/>
      <c r="BB234" s="2"/>
    </row>
    <row r="235" spans="49:54" ht="6" customHeight="1" x14ac:dyDescent="0.4">
      <c r="AW235" s="2"/>
      <c r="AX235" s="2"/>
      <c r="AY235" s="2"/>
      <c r="AZ235" s="2"/>
      <c r="BA235" s="2"/>
      <c r="BB235" s="2"/>
    </row>
    <row r="236" spans="49:54" ht="6" customHeight="1" x14ac:dyDescent="0.4">
      <c r="AW236" s="2"/>
      <c r="AX236" s="2"/>
      <c r="AY236" s="2"/>
      <c r="AZ236" s="2"/>
      <c r="BA236" s="2"/>
      <c r="BB236" s="2"/>
    </row>
    <row r="237" spans="49:54" ht="6" customHeight="1" x14ac:dyDescent="0.4">
      <c r="AW237" s="2"/>
      <c r="AX237" s="2"/>
      <c r="AY237" s="2"/>
      <c r="AZ237" s="2"/>
      <c r="BA237" s="2"/>
      <c r="BB237" s="2"/>
    </row>
    <row r="238" spans="49:54" ht="6" customHeight="1" x14ac:dyDescent="0.4">
      <c r="AW238" s="2"/>
      <c r="AX238" s="2"/>
      <c r="AY238" s="2"/>
      <c r="AZ238" s="2"/>
      <c r="BA238" s="2"/>
      <c r="BB238" s="2"/>
    </row>
    <row r="239" spans="49:54" ht="6" customHeight="1" x14ac:dyDescent="0.4">
      <c r="AW239" s="2"/>
      <c r="AX239" s="2"/>
      <c r="AY239" s="2"/>
      <c r="AZ239" s="2"/>
      <c r="BA239" s="2"/>
      <c r="BB239" s="2"/>
    </row>
    <row r="240" spans="49:54" ht="6" customHeight="1" x14ac:dyDescent="0.4">
      <c r="AW240" s="2"/>
      <c r="AX240" s="2"/>
      <c r="AY240" s="2"/>
      <c r="AZ240" s="2"/>
      <c r="BA240" s="2"/>
      <c r="BB240" s="2"/>
    </row>
    <row r="241" spans="49:54" ht="6" customHeight="1" x14ac:dyDescent="0.4">
      <c r="AW241" s="2"/>
      <c r="AX241" s="2"/>
      <c r="AY241" s="2"/>
      <c r="AZ241" s="2"/>
      <c r="BA241" s="2"/>
      <c r="BB241" s="2"/>
    </row>
    <row r="242" spans="49:54" ht="6" customHeight="1" x14ac:dyDescent="0.4">
      <c r="AW242" s="2"/>
      <c r="AX242" s="2"/>
      <c r="AY242" s="2"/>
      <c r="AZ242" s="2"/>
      <c r="BA242" s="2"/>
      <c r="BB242" s="2"/>
    </row>
    <row r="243" spans="49:54" ht="6" customHeight="1" x14ac:dyDescent="0.4">
      <c r="AW243" s="2"/>
      <c r="AX243" s="2"/>
      <c r="AY243" s="2"/>
      <c r="AZ243" s="2"/>
      <c r="BA243" s="2"/>
      <c r="BB243" s="2"/>
    </row>
    <row r="244" spans="49:54" ht="6" customHeight="1" x14ac:dyDescent="0.4">
      <c r="AW244" s="2"/>
      <c r="AX244" s="2"/>
      <c r="AY244" s="2"/>
      <c r="AZ244" s="2"/>
      <c r="BA244" s="2"/>
      <c r="BB244" s="2"/>
    </row>
    <row r="245" spans="49:54" ht="6" customHeight="1" x14ac:dyDescent="0.4">
      <c r="AW245" s="2"/>
      <c r="AX245" s="2"/>
      <c r="AY245" s="2"/>
      <c r="AZ245" s="2"/>
      <c r="BA245" s="2"/>
      <c r="BB245" s="2"/>
    </row>
    <row r="246" spans="49:54" ht="6" customHeight="1" x14ac:dyDescent="0.4">
      <c r="AW246" s="2"/>
      <c r="AX246" s="2"/>
      <c r="AY246" s="2"/>
      <c r="AZ246" s="2"/>
      <c r="BA246" s="2"/>
      <c r="BB246" s="2"/>
    </row>
    <row r="247" spans="49:54" ht="6" customHeight="1" x14ac:dyDescent="0.4">
      <c r="AW247" s="2"/>
      <c r="AX247" s="2"/>
      <c r="AY247" s="2"/>
      <c r="AZ247" s="2"/>
      <c r="BA247" s="2"/>
      <c r="BB247" s="2"/>
    </row>
    <row r="248" spans="49:54" ht="6" customHeight="1" x14ac:dyDescent="0.4">
      <c r="AW248" s="2"/>
      <c r="AX248" s="2"/>
      <c r="AY248" s="2"/>
      <c r="AZ248" s="2"/>
      <c r="BA248" s="2"/>
      <c r="BB248" s="2"/>
    </row>
    <row r="249" spans="49:54" ht="6" customHeight="1" x14ac:dyDescent="0.4">
      <c r="AW249" s="2"/>
      <c r="AX249" s="2"/>
      <c r="AY249" s="2"/>
      <c r="AZ249" s="2"/>
      <c r="BA249" s="2"/>
      <c r="BB249" s="2"/>
    </row>
    <row r="250" spans="49:54" ht="6" customHeight="1" x14ac:dyDescent="0.4">
      <c r="AW250" s="2"/>
      <c r="AX250" s="2"/>
      <c r="AY250" s="2"/>
      <c r="AZ250" s="2"/>
      <c r="BA250" s="2"/>
      <c r="BB250" s="2"/>
    </row>
    <row r="251" spans="49:54" ht="6" customHeight="1" x14ac:dyDescent="0.4">
      <c r="AW251" s="2"/>
      <c r="AX251" s="2"/>
      <c r="AY251" s="2"/>
      <c r="AZ251" s="2"/>
      <c r="BA251" s="2"/>
      <c r="BB251" s="2"/>
    </row>
    <row r="252" spans="49:54" ht="6" customHeight="1" x14ac:dyDescent="0.4">
      <c r="AW252" s="2"/>
      <c r="AX252" s="2"/>
      <c r="AY252" s="2"/>
      <c r="AZ252" s="2"/>
      <c r="BA252" s="2"/>
      <c r="BB252" s="2"/>
    </row>
    <row r="253" spans="49:54" ht="6" customHeight="1" x14ac:dyDescent="0.4">
      <c r="AW253" s="2"/>
      <c r="AX253" s="2"/>
      <c r="AY253" s="2"/>
      <c r="AZ253" s="2"/>
      <c r="BA253" s="2"/>
      <c r="BB253" s="2"/>
    </row>
    <row r="254" spans="49:54" ht="6" customHeight="1" x14ac:dyDescent="0.4">
      <c r="AW254" s="2"/>
      <c r="AX254" s="2"/>
      <c r="AY254" s="2"/>
      <c r="AZ254" s="2"/>
      <c r="BA254" s="2"/>
      <c r="BB254" s="2"/>
    </row>
    <row r="255" spans="49:54" ht="6" customHeight="1" x14ac:dyDescent="0.4">
      <c r="AW255" s="2"/>
      <c r="AX255" s="2"/>
      <c r="AY255" s="2"/>
      <c r="AZ255" s="2"/>
      <c r="BA255" s="2"/>
      <c r="BB255" s="2"/>
    </row>
    <row r="256" spans="49:54" ht="6" customHeight="1" x14ac:dyDescent="0.4">
      <c r="AW256" s="2"/>
      <c r="AX256" s="2"/>
      <c r="AY256" s="2"/>
      <c r="AZ256" s="2"/>
      <c r="BA256" s="2"/>
      <c r="BB256" s="2"/>
    </row>
    <row r="257" spans="49:54" ht="6" customHeight="1" x14ac:dyDescent="0.4">
      <c r="AW257" s="2"/>
      <c r="AX257" s="2"/>
      <c r="AY257" s="2"/>
      <c r="AZ257" s="2"/>
      <c r="BA257" s="2"/>
      <c r="BB257" s="2"/>
    </row>
    <row r="258" spans="49:54" ht="6" customHeight="1" x14ac:dyDescent="0.4">
      <c r="AW258" s="2"/>
      <c r="AX258" s="2"/>
      <c r="AY258" s="2"/>
      <c r="AZ258" s="2"/>
      <c r="BA258" s="2"/>
      <c r="BB258" s="2"/>
    </row>
    <row r="259" spans="49:54" ht="6" customHeight="1" x14ac:dyDescent="0.4">
      <c r="AW259" s="2"/>
      <c r="AX259" s="2"/>
      <c r="AY259" s="2"/>
      <c r="AZ259" s="2"/>
      <c r="BA259" s="2"/>
      <c r="BB259" s="2"/>
    </row>
    <row r="260" spans="49:54" ht="6" customHeight="1" x14ac:dyDescent="0.4">
      <c r="AW260" s="2"/>
      <c r="AX260" s="2"/>
      <c r="AY260" s="2"/>
      <c r="AZ260" s="2"/>
      <c r="BA260" s="2"/>
      <c r="BB260" s="2"/>
    </row>
    <row r="261" spans="49:54" ht="6" customHeight="1" x14ac:dyDescent="0.4">
      <c r="AW261" s="2"/>
      <c r="AX261" s="2"/>
      <c r="AY261" s="2"/>
      <c r="AZ261" s="2"/>
      <c r="BA261" s="2"/>
      <c r="BB261" s="2"/>
    </row>
    <row r="262" spans="49:54" ht="6" customHeight="1" x14ac:dyDescent="0.4">
      <c r="AW262" s="2"/>
      <c r="AX262" s="2"/>
      <c r="AY262" s="2"/>
      <c r="AZ262" s="2"/>
      <c r="BA262" s="2"/>
      <c r="BB262" s="2"/>
    </row>
    <row r="263" spans="49:54" ht="6" customHeight="1" x14ac:dyDescent="0.4">
      <c r="AW263" s="2"/>
      <c r="AX263" s="2"/>
      <c r="AY263" s="2"/>
      <c r="AZ263" s="2"/>
      <c r="BA263" s="2"/>
      <c r="BB263" s="2"/>
    </row>
    <row r="264" spans="49:54" ht="6" customHeight="1" x14ac:dyDescent="0.4">
      <c r="AW264" s="2"/>
      <c r="AX264" s="2"/>
      <c r="AY264" s="2"/>
      <c r="AZ264" s="2"/>
      <c r="BA264" s="2"/>
      <c r="BB264" s="2"/>
    </row>
    <row r="265" spans="49:54" ht="6" customHeight="1" x14ac:dyDescent="0.4">
      <c r="AW265" s="2"/>
      <c r="AX265" s="2"/>
      <c r="AY265" s="2"/>
      <c r="AZ265" s="2"/>
      <c r="BA265" s="2"/>
      <c r="BB265" s="2"/>
    </row>
    <row r="266" spans="49:54" ht="6" customHeight="1" x14ac:dyDescent="0.4">
      <c r="AW266" s="2"/>
      <c r="AX266" s="2"/>
      <c r="AY266" s="2"/>
      <c r="AZ266" s="2"/>
      <c r="BA266" s="2"/>
      <c r="BB266" s="2"/>
    </row>
    <row r="267" spans="49:54" ht="6" customHeight="1" x14ac:dyDescent="0.4">
      <c r="AW267" s="2"/>
      <c r="AX267" s="2"/>
      <c r="AY267" s="2"/>
      <c r="AZ267" s="2"/>
      <c r="BA267" s="2"/>
      <c r="BB267" s="2"/>
    </row>
    <row r="268" spans="49:54" ht="6" customHeight="1" x14ac:dyDescent="0.4">
      <c r="AW268" s="2"/>
      <c r="AX268" s="2"/>
      <c r="AY268" s="2"/>
      <c r="AZ268" s="2"/>
      <c r="BA268" s="2"/>
      <c r="BB268" s="2"/>
    </row>
    <row r="269" spans="49:54" ht="6" customHeight="1" x14ac:dyDescent="0.4">
      <c r="AW269" s="2"/>
      <c r="AX269" s="2"/>
      <c r="AY269" s="2"/>
      <c r="AZ269" s="2"/>
      <c r="BA269" s="2"/>
      <c r="BB269" s="2"/>
    </row>
    <row r="270" spans="49:54" ht="6" customHeight="1" x14ac:dyDescent="0.4">
      <c r="AW270" s="2"/>
      <c r="AX270" s="2"/>
      <c r="AY270" s="2"/>
      <c r="AZ270" s="2"/>
      <c r="BA270" s="2"/>
      <c r="BB270" s="2"/>
    </row>
    <row r="271" spans="49:54" ht="6" customHeight="1" x14ac:dyDescent="0.4">
      <c r="AW271" s="2"/>
      <c r="AX271" s="2"/>
      <c r="AY271" s="2"/>
      <c r="AZ271" s="2"/>
      <c r="BA271" s="2"/>
      <c r="BB271" s="2"/>
    </row>
    <row r="272" spans="49:54" ht="6" customHeight="1" x14ac:dyDescent="0.4">
      <c r="AW272" s="2"/>
      <c r="AX272" s="2"/>
      <c r="AY272" s="2"/>
      <c r="AZ272" s="2"/>
      <c r="BA272" s="2"/>
      <c r="BB272" s="2"/>
    </row>
    <row r="273" spans="49:54" ht="6" customHeight="1" x14ac:dyDescent="0.4">
      <c r="AW273" s="2"/>
      <c r="AX273" s="2"/>
      <c r="AY273" s="2"/>
      <c r="AZ273" s="2"/>
      <c r="BA273" s="2"/>
      <c r="BB273" s="2"/>
    </row>
    <row r="274" spans="49:54" ht="6" customHeight="1" x14ac:dyDescent="0.4">
      <c r="AW274" s="2"/>
      <c r="AX274" s="2"/>
      <c r="AY274" s="2"/>
      <c r="AZ274" s="2"/>
      <c r="BA274" s="2"/>
      <c r="BB274" s="2"/>
    </row>
    <row r="275" spans="49:54" ht="6" customHeight="1" x14ac:dyDescent="0.4">
      <c r="AW275" s="2"/>
      <c r="AX275" s="2"/>
      <c r="AY275" s="2"/>
      <c r="AZ275" s="2"/>
      <c r="BA275" s="2"/>
      <c r="BB275" s="2"/>
    </row>
    <row r="276" spans="49:54" ht="6" customHeight="1" x14ac:dyDescent="0.4">
      <c r="AW276" s="2"/>
      <c r="AX276" s="2"/>
      <c r="AY276" s="2"/>
      <c r="AZ276" s="2"/>
      <c r="BA276" s="2"/>
      <c r="BB276" s="2"/>
    </row>
    <row r="277" spans="49:54" ht="6" customHeight="1" x14ac:dyDescent="0.4">
      <c r="AW277" s="2"/>
      <c r="AX277" s="2"/>
      <c r="AY277" s="2"/>
      <c r="AZ277" s="2"/>
      <c r="BA277" s="2"/>
      <c r="BB277" s="2"/>
    </row>
    <row r="278" spans="49:54" ht="6" customHeight="1" x14ac:dyDescent="0.4">
      <c r="AW278" s="2"/>
      <c r="AX278" s="2"/>
      <c r="AY278" s="2"/>
      <c r="AZ278" s="2"/>
      <c r="BA278" s="2"/>
      <c r="BB278" s="2"/>
    </row>
    <row r="279" spans="49:54" ht="6" customHeight="1" x14ac:dyDescent="0.4">
      <c r="AW279" s="2"/>
      <c r="AX279" s="2"/>
      <c r="AY279" s="2"/>
      <c r="AZ279" s="2"/>
      <c r="BA279" s="2"/>
      <c r="BB279" s="2"/>
    </row>
    <row r="280" spans="49:54" ht="6" customHeight="1" x14ac:dyDescent="0.4">
      <c r="AW280" s="2"/>
      <c r="AX280" s="2"/>
      <c r="AY280" s="2"/>
      <c r="AZ280" s="2"/>
      <c r="BA280" s="2"/>
      <c r="BB280" s="2"/>
    </row>
    <row r="281" spans="49:54" ht="6" customHeight="1" x14ac:dyDescent="0.4">
      <c r="AW281" s="2"/>
      <c r="AX281" s="2"/>
      <c r="AY281" s="2"/>
      <c r="AZ281" s="2"/>
      <c r="BA281" s="2"/>
      <c r="BB281" s="2"/>
    </row>
    <row r="282" spans="49:54" ht="6" customHeight="1" x14ac:dyDescent="0.4">
      <c r="AW282" s="2"/>
      <c r="AX282" s="2"/>
      <c r="AY282" s="2"/>
      <c r="AZ282" s="2"/>
      <c r="BA282" s="2"/>
      <c r="BB282" s="2"/>
    </row>
    <row r="283" spans="49:54" ht="6" customHeight="1" x14ac:dyDescent="0.4">
      <c r="AW283" s="2"/>
      <c r="AX283" s="2"/>
      <c r="AY283" s="2"/>
      <c r="AZ283" s="2"/>
      <c r="BA283" s="2"/>
      <c r="BB283" s="2"/>
    </row>
    <row r="284" spans="49:54" ht="6" customHeight="1" x14ac:dyDescent="0.4">
      <c r="AW284" s="2"/>
      <c r="AX284" s="2"/>
      <c r="AY284" s="2"/>
      <c r="AZ284" s="2"/>
      <c r="BA284" s="2"/>
      <c r="BB284" s="2"/>
    </row>
    <row r="285" spans="49:54" ht="6" customHeight="1" x14ac:dyDescent="0.4">
      <c r="AW285" s="2"/>
      <c r="AX285" s="2"/>
      <c r="AY285" s="2"/>
      <c r="AZ285" s="2"/>
      <c r="BA285" s="2"/>
      <c r="BB285" s="2"/>
    </row>
    <row r="286" spans="49:54" ht="6" customHeight="1" x14ac:dyDescent="0.4">
      <c r="AW286" s="2"/>
      <c r="AX286" s="2"/>
      <c r="AY286" s="2"/>
      <c r="AZ286" s="2"/>
      <c r="BA286" s="2"/>
      <c r="BB286" s="2"/>
    </row>
    <row r="287" spans="49:54" ht="6" customHeight="1" x14ac:dyDescent="0.4">
      <c r="AW287" s="2"/>
      <c r="AX287" s="2"/>
      <c r="AY287" s="2"/>
      <c r="AZ287" s="2"/>
      <c r="BA287" s="2"/>
      <c r="BB287" s="2"/>
    </row>
    <row r="288" spans="49:54" ht="6" customHeight="1" x14ac:dyDescent="0.4">
      <c r="AW288" s="2"/>
      <c r="AX288" s="2"/>
      <c r="AY288" s="2"/>
      <c r="AZ288" s="2"/>
      <c r="BA288" s="2"/>
      <c r="BB288" s="2"/>
    </row>
    <row r="289" spans="49:54" ht="6" customHeight="1" x14ac:dyDescent="0.4">
      <c r="AW289" s="2"/>
      <c r="AX289" s="2"/>
      <c r="AY289" s="2"/>
      <c r="AZ289" s="2"/>
      <c r="BA289" s="2"/>
      <c r="BB289" s="2"/>
    </row>
    <row r="290" spans="49:54" ht="6" customHeight="1" x14ac:dyDescent="0.4">
      <c r="AW290" s="2"/>
      <c r="AX290" s="2"/>
      <c r="AY290" s="2"/>
      <c r="AZ290" s="2"/>
      <c r="BA290" s="2"/>
      <c r="BB290" s="2"/>
    </row>
    <row r="291" spans="49:54" ht="6" customHeight="1" x14ac:dyDescent="0.4">
      <c r="AW291" s="2"/>
      <c r="AX291" s="2"/>
      <c r="AY291" s="2"/>
      <c r="AZ291" s="2"/>
      <c r="BA291" s="2"/>
      <c r="BB291" s="2"/>
    </row>
    <row r="292" spans="49:54" ht="6" customHeight="1" x14ac:dyDescent="0.4">
      <c r="AW292" s="2"/>
      <c r="AX292" s="2"/>
      <c r="AY292" s="2"/>
      <c r="AZ292" s="2"/>
      <c r="BA292" s="2"/>
      <c r="BB292" s="2"/>
    </row>
    <row r="293" spans="49:54" ht="6" customHeight="1" x14ac:dyDescent="0.4">
      <c r="AW293" s="2"/>
      <c r="AX293" s="2"/>
      <c r="AY293" s="2"/>
      <c r="AZ293" s="2"/>
      <c r="BA293" s="2"/>
      <c r="BB293" s="2"/>
    </row>
    <row r="294" spans="49:54" ht="6" customHeight="1" x14ac:dyDescent="0.4">
      <c r="AW294" s="2"/>
      <c r="AX294" s="2"/>
      <c r="AY294" s="2"/>
      <c r="AZ294" s="2"/>
      <c r="BA294" s="2"/>
      <c r="BB294" s="2"/>
    </row>
    <row r="295" spans="49:54" ht="6" customHeight="1" x14ac:dyDescent="0.4">
      <c r="AW295" s="2"/>
      <c r="AX295" s="2"/>
      <c r="AY295" s="2"/>
      <c r="AZ295" s="2"/>
      <c r="BA295" s="2"/>
      <c r="BB295" s="2"/>
    </row>
    <row r="296" spans="49:54" ht="6" customHeight="1" x14ac:dyDescent="0.4">
      <c r="AW296" s="2"/>
      <c r="AX296" s="2"/>
      <c r="AY296" s="2"/>
      <c r="AZ296" s="2"/>
      <c r="BA296" s="2"/>
      <c r="BB296" s="2"/>
    </row>
    <row r="297" spans="49:54" ht="6" customHeight="1" x14ac:dyDescent="0.4">
      <c r="AW297" s="2"/>
      <c r="AX297" s="2"/>
      <c r="AY297" s="2"/>
      <c r="AZ297" s="2"/>
      <c r="BA297" s="2"/>
      <c r="BB297" s="2"/>
    </row>
    <row r="298" spans="49:54" ht="6" customHeight="1" x14ac:dyDescent="0.4">
      <c r="AW298" s="2"/>
      <c r="AX298" s="2"/>
      <c r="AY298" s="2"/>
      <c r="AZ298" s="2"/>
      <c r="BA298" s="2"/>
      <c r="BB298" s="2"/>
    </row>
    <row r="299" spans="49:54" ht="6" customHeight="1" x14ac:dyDescent="0.4">
      <c r="AW299" s="2"/>
      <c r="AX299" s="2"/>
      <c r="AY299" s="2"/>
      <c r="AZ299" s="2"/>
      <c r="BA299" s="2"/>
      <c r="BB299" s="2"/>
    </row>
    <row r="300" spans="49:54" ht="6" customHeight="1" x14ac:dyDescent="0.4">
      <c r="AW300" s="2"/>
      <c r="AX300" s="2"/>
      <c r="AY300" s="2"/>
      <c r="AZ300" s="2"/>
      <c r="BA300" s="2"/>
      <c r="BB300" s="2"/>
    </row>
    <row r="301" spans="49:54" ht="6" customHeight="1" x14ac:dyDescent="0.4">
      <c r="AW301" s="2"/>
      <c r="AX301" s="2"/>
      <c r="AY301" s="2"/>
      <c r="AZ301" s="2"/>
      <c r="BA301" s="2"/>
      <c r="BB301" s="2"/>
    </row>
    <row r="302" spans="49:54" ht="6" customHeight="1" x14ac:dyDescent="0.4">
      <c r="AW302" s="2"/>
      <c r="AX302" s="2"/>
      <c r="AY302" s="2"/>
      <c r="AZ302" s="2"/>
      <c r="BA302" s="2"/>
      <c r="BB302" s="2"/>
    </row>
    <row r="303" spans="49:54" ht="6" customHeight="1" x14ac:dyDescent="0.4">
      <c r="AW303" s="2"/>
      <c r="AX303" s="2"/>
      <c r="AY303" s="2"/>
      <c r="AZ303" s="2"/>
      <c r="BA303" s="2"/>
      <c r="BB303" s="2"/>
    </row>
    <row r="304" spans="49:54" ht="6" customHeight="1" x14ac:dyDescent="0.4">
      <c r="AW304" s="2"/>
      <c r="AX304" s="2"/>
      <c r="AY304" s="2"/>
      <c r="AZ304" s="2"/>
      <c r="BA304" s="2"/>
      <c r="BB304" s="2"/>
    </row>
    <row r="305" spans="49:54" ht="6" customHeight="1" x14ac:dyDescent="0.4">
      <c r="AW305" s="2"/>
      <c r="AX305" s="2"/>
      <c r="AY305" s="2"/>
      <c r="AZ305" s="2"/>
      <c r="BA305" s="2"/>
      <c r="BB305" s="2"/>
    </row>
    <row r="306" spans="49:54" ht="6" customHeight="1" x14ac:dyDescent="0.4">
      <c r="AW306" s="2"/>
      <c r="AX306" s="2"/>
      <c r="AY306" s="2"/>
      <c r="AZ306" s="2"/>
      <c r="BA306" s="2"/>
      <c r="BB306" s="2"/>
    </row>
    <row r="307" spans="49:54" ht="6" customHeight="1" x14ac:dyDescent="0.4">
      <c r="AW307" s="2"/>
      <c r="AX307" s="2"/>
      <c r="AY307" s="2"/>
      <c r="AZ307" s="2"/>
      <c r="BA307" s="2"/>
      <c r="BB307" s="2"/>
    </row>
    <row r="308" spans="49:54" ht="6" customHeight="1" x14ac:dyDescent="0.4">
      <c r="AW308" s="2"/>
      <c r="AX308" s="2"/>
      <c r="AY308" s="2"/>
      <c r="AZ308" s="2"/>
      <c r="BA308" s="2"/>
      <c r="BB308" s="2"/>
    </row>
    <row r="309" spans="49:54" ht="6" customHeight="1" x14ac:dyDescent="0.4">
      <c r="AW309" s="2"/>
      <c r="AX309" s="2"/>
      <c r="AY309" s="2"/>
      <c r="AZ309" s="2"/>
      <c r="BA309" s="2"/>
      <c r="BB309" s="2"/>
    </row>
    <row r="310" spans="49:54" ht="6" customHeight="1" x14ac:dyDescent="0.4">
      <c r="AW310" s="2"/>
      <c r="AX310" s="2"/>
      <c r="AY310" s="2"/>
      <c r="AZ310" s="2"/>
      <c r="BA310" s="2"/>
      <c r="BB310" s="2"/>
    </row>
    <row r="311" spans="49:54" ht="6" customHeight="1" x14ac:dyDescent="0.4">
      <c r="AW311" s="2"/>
      <c r="AX311" s="2"/>
      <c r="AY311" s="2"/>
      <c r="AZ311" s="2"/>
      <c r="BA311" s="2"/>
      <c r="BB311" s="2"/>
    </row>
    <row r="312" spans="49:54" ht="6" customHeight="1" x14ac:dyDescent="0.4">
      <c r="AW312" s="2"/>
      <c r="AX312" s="2"/>
      <c r="AY312" s="2"/>
      <c r="AZ312" s="2"/>
      <c r="BA312" s="2"/>
      <c r="BB312" s="2"/>
    </row>
    <row r="313" spans="49:54" ht="6" customHeight="1" x14ac:dyDescent="0.4">
      <c r="AW313" s="2"/>
      <c r="AX313" s="2"/>
      <c r="AY313" s="2"/>
      <c r="AZ313" s="2"/>
      <c r="BA313" s="2"/>
      <c r="BB313" s="2"/>
    </row>
    <row r="314" spans="49:54" ht="6" customHeight="1" x14ac:dyDescent="0.4">
      <c r="AW314" s="2"/>
      <c r="AX314" s="2"/>
      <c r="AY314" s="2"/>
      <c r="AZ314" s="2"/>
      <c r="BA314" s="2"/>
      <c r="BB314" s="2"/>
    </row>
    <row r="315" spans="49:54" ht="6" customHeight="1" x14ac:dyDescent="0.4">
      <c r="AW315" s="2"/>
      <c r="AX315" s="2"/>
      <c r="AY315" s="2"/>
      <c r="AZ315" s="2"/>
      <c r="BA315" s="2"/>
      <c r="BB315" s="2"/>
    </row>
    <row r="316" spans="49:54" ht="6" customHeight="1" x14ac:dyDescent="0.4">
      <c r="AW316" s="2"/>
      <c r="AX316" s="2"/>
      <c r="AY316" s="2"/>
      <c r="AZ316" s="2"/>
      <c r="BA316" s="2"/>
      <c r="BB316" s="2"/>
    </row>
    <row r="317" spans="49:54" ht="6" customHeight="1" x14ac:dyDescent="0.4">
      <c r="AW317" s="2"/>
      <c r="AX317" s="2"/>
      <c r="AY317" s="2"/>
      <c r="AZ317" s="2"/>
      <c r="BA317" s="2"/>
      <c r="BB317" s="2"/>
    </row>
    <row r="318" spans="49:54" ht="6" customHeight="1" x14ac:dyDescent="0.4">
      <c r="AW318" s="2"/>
      <c r="AX318" s="2"/>
      <c r="AY318" s="2"/>
      <c r="AZ318" s="2"/>
      <c r="BA318" s="2"/>
      <c r="BB318" s="2"/>
    </row>
    <row r="319" spans="49:54" ht="6" customHeight="1" x14ac:dyDescent="0.4">
      <c r="AW319" s="2"/>
      <c r="AX319" s="2"/>
      <c r="AY319" s="2"/>
      <c r="AZ319" s="2"/>
      <c r="BA319" s="2"/>
      <c r="BB319" s="2"/>
    </row>
    <row r="320" spans="49:54" ht="6" customHeight="1" x14ac:dyDescent="0.4">
      <c r="AW320" s="2"/>
      <c r="AX320" s="2"/>
      <c r="AY320" s="2"/>
      <c r="AZ320" s="2"/>
      <c r="BA320" s="2"/>
      <c r="BB320" s="2"/>
    </row>
    <row r="321" spans="49:54" ht="6" customHeight="1" x14ac:dyDescent="0.4">
      <c r="AW321" s="2"/>
      <c r="AX321" s="2"/>
      <c r="AY321" s="2"/>
      <c r="AZ321" s="2"/>
      <c r="BA321" s="2"/>
      <c r="BB321" s="2"/>
    </row>
    <row r="322" spans="49:54" ht="6" customHeight="1" x14ac:dyDescent="0.4">
      <c r="AW322" s="2"/>
      <c r="AX322" s="2"/>
      <c r="AY322" s="2"/>
      <c r="AZ322" s="2"/>
      <c r="BA322" s="2"/>
      <c r="BB322" s="2"/>
    </row>
    <row r="323" spans="49:54" ht="6" customHeight="1" x14ac:dyDescent="0.4">
      <c r="AW323" s="2"/>
      <c r="AX323" s="2"/>
      <c r="AY323" s="2"/>
      <c r="AZ323" s="2"/>
      <c r="BA323" s="2"/>
      <c r="BB323" s="2"/>
    </row>
    <row r="324" spans="49:54" ht="6" customHeight="1" x14ac:dyDescent="0.4">
      <c r="AW324" s="2"/>
      <c r="AX324" s="2"/>
      <c r="AY324" s="2"/>
      <c r="AZ324" s="2"/>
      <c r="BA324" s="2"/>
      <c r="BB324" s="2"/>
    </row>
    <row r="325" spans="49:54" ht="6" customHeight="1" x14ac:dyDescent="0.4">
      <c r="AW325" s="2"/>
      <c r="AX325" s="2"/>
      <c r="AY325" s="2"/>
      <c r="AZ325" s="2"/>
      <c r="BA325" s="2"/>
      <c r="BB325" s="2"/>
    </row>
    <row r="326" spans="49:54" ht="6" customHeight="1" x14ac:dyDescent="0.4">
      <c r="AW326" s="2"/>
      <c r="AX326" s="2"/>
      <c r="AY326" s="2"/>
      <c r="AZ326" s="2"/>
      <c r="BA326" s="2"/>
      <c r="BB326" s="2"/>
    </row>
    <row r="327" spans="49:54" ht="6" customHeight="1" x14ac:dyDescent="0.4">
      <c r="AW327" s="2"/>
      <c r="AX327" s="2"/>
      <c r="AY327" s="2"/>
      <c r="AZ327" s="2"/>
      <c r="BA327" s="2"/>
      <c r="BB327" s="2"/>
    </row>
    <row r="328" spans="49:54" ht="6" customHeight="1" x14ac:dyDescent="0.4">
      <c r="AW328" s="2"/>
      <c r="AX328" s="2"/>
      <c r="AY328" s="2"/>
      <c r="AZ328" s="2"/>
      <c r="BA328" s="2"/>
      <c r="BB328" s="2"/>
    </row>
    <row r="329" spans="49:54" ht="6" customHeight="1" x14ac:dyDescent="0.4">
      <c r="AW329" s="2"/>
      <c r="AX329" s="2"/>
      <c r="AY329" s="2"/>
      <c r="AZ329" s="2"/>
      <c r="BA329" s="2"/>
      <c r="BB329" s="2"/>
    </row>
    <row r="330" spans="49:54" ht="6" customHeight="1" x14ac:dyDescent="0.4">
      <c r="AW330" s="2"/>
      <c r="AX330" s="2"/>
      <c r="AY330" s="2"/>
      <c r="AZ330" s="2"/>
      <c r="BA330" s="2"/>
      <c r="BB330" s="2"/>
    </row>
    <row r="331" spans="49:54" ht="6" customHeight="1" x14ac:dyDescent="0.4">
      <c r="AW331" s="2"/>
      <c r="AX331" s="2"/>
      <c r="AY331" s="2"/>
      <c r="AZ331" s="2"/>
      <c r="BA331" s="2"/>
      <c r="BB331" s="2"/>
    </row>
    <row r="332" spans="49:54" ht="6" customHeight="1" x14ac:dyDescent="0.4">
      <c r="AW332" s="2"/>
      <c r="AX332" s="2"/>
      <c r="AY332" s="2"/>
      <c r="AZ332" s="2"/>
      <c r="BA332" s="2"/>
      <c r="BB332" s="2"/>
    </row>
    <row r="333" spans="49:54" ht="6" customHeight="1" x14ac:dyDescent="0.4">
      <c r="AW333" s="2"/>
      <c r="AX333" s="2"/>
      <c r="AY333" s="2"/>
      <c r="AZ333" s="2"/>
      <c r="BA333" s="2"/>
      <c r="BB333" s="2"/>
    </row>
    <row r="334" spans="49:54" ht="6" customHeight="1" x14ac:dyDescent="0.4">
      <c r="AW334" s="2"/>
      <c r="AX334" s="2"/>
      <c r="AY334" s="2"/>
      <c r="AZ334" s="2"/>
      <c r="BA334" s="2"/>
      <c r="BB334" s="2"/>
    </row>
    <row r="335" spans="49:54" ht="6" customHeight="1" x14ac:dyDescent="0.4">
      <c r="AW335" s="2"/>
      <c r="AX335" s="2"/>
      <c r="AY335" s="2"/>
      <c r="AZ335" s="2"/>
      <c r="BA335" s="2"/>
      <c r="BB335" s="2"/>
    </row>
    <row r="336" spans="49:54" ht="6" customHeight="1" x14ac:dyDescent="0.4">
      <c r="AW336" s="2"/>
      <c r="AX336" s="2"/>
      <c r="AY336" s="2"/>
      <c r="AZ336" s="2"/>
      <c r="BA336" s="2"/>
      <c r="BB336" s="2"/>
    </row>
    <row r="337" spans="49:54" ht="6" customHeight="1" x14ac:dyDescent="0.4">
      <c r="AW337" s="2"/>
      <c r="AX337" s="2"/>
      <c r="AY337" s="2"/>
      <c r="AZ337" s="2"/>
      <c r="BA337" s="2"/>
      <c r="BB337" s="2"/>
    </row>
    <row r="338" spans="49:54" ht="6" customHeight="1" x14ac:dyDescent="0.4">
      <c r="AW338" s="2"/>
      <c r="AX338" s="2"/>
      <c r="AY338" s="2"/>
      <c r="AZ338" s="2"/>
      <c r="BA338" s="2"/>
      <c r="BB338" s="2"/>
    </row>
    <row r="339" spans="49:54" ht="6" customHeight="1" x14ac:dyDescent="0.4">
      <c r="AW339" s="2"/>
      <c r="AX339" s="2"/>
      <c r="AY339" s="2"/>
      <c r="AZ339" s="2"/>
      <c r="BA339" s="2"/>
      <c r="BB339" s="2"/>
    </row>
    <row r="340" spans="49:54" ht="6" customHeight="1" x14ac:dyDescent="0.4">
      <c r="AW340" s="2"/>
      <c r="AX340" s="2"/>
      <c r="AY340" s="2"/>
      <c r="AZ340" s="2"/>
      <c r="BA340" s="2"/>
      <c r="BB340" s="2"/>
    </row>
    <row r="341" spans="49:54" ht="6" customHeight="1" x14ac:dyDescent="0.4">
      <c r="AW341" s="2"/>
      <c r="AX341" s="2"/>
      <c r="AY341" s="2"/>
      <c r="AZ341" s="2"/>
      <c r="BA341" s="2"/>
      <c r="BB341" s="2"/>
    </row>
    <row r="342" spans="49:54" ht="6" customHeight="1" x14ac:dyDescent="0.4">
      <c r="AW342" s="2"/>
      <c r="AX342" s="2"/>
      <c r="AY342" s="2"/>
      <c r="AZ342" s="2"/>
      <c r="BA342" s="2"/>
      <c r="BB342" s="2"/>
    </row>
    <row r="343" spans="49:54" ht="6" customHeight="1" x14ac:dyDescent="0.4">
      <c r="AW343" s="2"/>
      <c r="AX343" s="2"/>
      <c r="AY343" s="2"/>
      <c r="AZ343" s="2"/>
      <c r="BA343" s="2"/>
      <c r="BB343" s="2"/>
    </row>
    <row r="344" spans="49:54" ht="6" customHeight="1" x14ac:dyDescent="0.4">
      <c r="AW344" s="2"/>
      <c r="AX344" s="2"/>
      <c r="AY344" s="2"/>
      <c r="AZ344" s="2"/>
      <c r="BA344" s="2"/>
      <c r="BB344" s="2"/>
    </row>
    <row r="345" spans="49:54" ht="6" customHeight="1" x14ac:dyDescent="0.4">
      <c r="AW345" s="2"/>
      <c r="AX345" s="2"/>
      <c r="AY345" s="2"/>
      <c r="AZ345" s="2"/>
      <c r="BA345" s="2"/>
      <c r="BB345" s="2"/>
    </row>
    <row r="346" spans="49:54" ht="6" customHeight="1" x14ac:dyDescent="0.4">
      <c r="AW346" s="2"/>
      <c r="AX346" s="2"/>
      <c r="AY346" s="2"/>
      <c r="AZ346" s="2"/>
      <c r="BA346" s="2"/>
      <c r="BB346" s="2"/>
    </row>
    <row r="347" spans="49:54" ht="6" customHeight="1" x14ac:dyDescent="0.4">
      <c r="AW347" s="2"/>
      <c r="AX347" s="2"/>
      <c r="AY347" s="2"/>
      <c r="AZ347" s="2"/>
      <c r="BA347" s="2"/>
      <c r="BB347" s="2"/>
    </row>
    <row r="348" spans="49:54" ht="6" customHeight="1" x14ac:dyDescent="0.4">
      <c r="AW348" s="2"/>
      <c r="AX348" s="2"/>
      <c r="AY348" s="2"/>
      <c r="AZ348" s="2"/>
      <c r="BA348" s="2"/>
      <c r="BB348" s="2"/>
    </row>
    <row r="349" spans="49:54" ht="6" customHeight="1" x14ac:dyDescent="0.4">
      <c r="AW349" s="2"/>
      <c r="AX349" s="2"/>
      <c r="AY349" s="2"/>
      <c r="AZ349" s="2"/>
      <c r="BA349" s="2"/>
      <c r="BB349" s="2"/>
    </row>
    <row r="350" spans="49:54" ht="6" customHeight="1" x14ac:dyDescent="0.4">
      <c r="AW350" s="2"/>
      <c r="AX350" s="2"/>
      <c r="AY350" s="2"/>
      <c r="AZ350" s="2"/>
      <c r="BA350" s="2"/>
      <c r="BB350" s="2"/>
    </row>
    <row r="351" spans="49:54" ht="6" customHeight="1" x14ac:dyDescent="0.4">
      <c r="AW351" s="2"/>
      <c r="AX351" s="2"/>
      <c r="AY351" s="2"/>
      <c r="AZ351" s="2"/>
      <c r="BA351" s="2"/>
      <c r="BB351" s="2"/>
    </row>
    <row r="352" spans="49:54" ht="6" customHeight="1" x14ac:dyDescent="0.4">
      <c r="AW352" s="2"/>
      <c r="AX352" s="2"/>
      <c r="AY352" s="2"/>
      <c r="AZ352" s="2"/>
      <c r="BA352" s="2"/>
      <c r="BB352" s="2"/>
    </row>
    <row r="353" spans="49:54" ht="6" customHeight="1" x14ac:dyDescent="0.4">
      <c r="AW353" s="2"/>
      <c r="AX353" s="2"/>
      <c r="AY353" s="2"/>
      <c r="AZ353" s="2"/>
      <c r="BA353" s="2"/>
      <c r="BB353" s="2"/>
    </row>
    <row r="354" spans="49:54" ht="6" customHeight="1" x14ac:dyDescent="0.4">
      <c r="AW354" s="2"/>
      <c r="AX354" s="2"/>
      <c r="AY354" s="2"/>
      <c r="AZ354" s="2"/>
      <c r="BA354" s="2"/>
      <c r="BB354" s="2"/>
    </row>
    <row r="355" spans="49:54" ht="6" customHeight="1" x14ac:dyDescent="0.4">
      <c r="AW355" s="2"/>
      <c r="AX355" s="2"/>
      <c r="AY355" s="2"/>
      <c r="AZ355" s="2"/>
      <c r="BA355" s="2"/>
      <c r="BB355" s="2"/>
    </row>
    <row r="356" spans="49:54" ht="6" customHeight="1" x14ac:dyDescent="0.4">
      <c r="AW356" s="2"/>
      <c r="AX356" s="2"/>
      <c r="AY356" s="2"/>
      <c r="AZ356" s="2"/>
      <c r="BA356" s="2"/>
      <c r="BB356" s="2"/>
    </row>
    <row r="357" spans="49:54" ht="6" customHeight="1" x14ac:dyDescent="0.4">
      <c r="AW357" s="2"/>
      <c r="AX357" s="2"/>
      <c r="AY357" s="2"/>
      <c r="AZ357" s="2"/>
      <c r="BA357" s="2"/>
      <c r="BB357" s="2"/>
    </row>
    <row r="358" spans="49:54" ht="6" customHeight="1" x14ac:dyDescent="0.4">
      <c r="AW358" s="2"/>
      <c r="AX358" s="2"/>
      <c r="AY358" s="2"/>
      <c r="AZ358" s="2"/>
      <c r="BA358" s="2"/>
      <c r="BB358" s="2"/>
    </row>
    <row r="359" spans="49:54" ht="6" customHeight="1" x14ac:dyDescent="0.4">
      <c r="AW359" s="2"/>
      <c r="AX359" s="2"/>
      <c r="AY359" s="2"/>
      <c r="AZ359" s="2"/>
      <c r="BA359" s="2"/>
      <c r="BB359" s="2"/>
    </row>
    <row r="360" spans="49:54" ht="6" customHeight="1" x14ac:dyDescent="0.4">
      <c r="AW360" s="2"/>
      <c r="AX360" s="2"/>
      <c r="AY360" s="2"/>
      <c r="AZ360" s="2"/>
      <c r="BA360" s="2"/>
      <c r="BB360" s="2"/>
    </row>
    <row r="361" spans="49:54" ht="6" customHeight="1" x14ac:dyDescent="0.4">
      <c r="AW361" s="2"/>
      <c r="AX361" s="2"/>
      <c r="AY361" s="2"/>
      <c r="AZ361" s="2"/>
      <c r="BA361" s="2"/>
      <c r="BB361" s="2"/>
    </row>
    <row r="362" spans="49:54" ht="6" customHeight="1" x14ac:dyDescent="0.4">
      <c r="AW362" s="2"/>
      <c r="AX362" s="2"/>
      <c r="AY362" s="2"/>
      <c r="AZ362" s="2"/>
      <c r="BA362" s="2"/>
      <c r="BB362" s="2"/>
    </row>
  </sheetData>
  <sheetProtection password="CCEB" sheet="1" objects="1" scenarios="1"/>
  <protectedRanges>
    <protectedRange sqref="AB75:AB76 AK75:AK76 AS75:AS76" name="範囲3"/>
    <protectedRange sqref="AB79:AB80 AK79:AK80 AO79:BA80" name="範囲3_4"/>
  </protectedRanges>
  <mergeCells count="180">
    <mergeCell ref="AJ102:AO102"/>
    <mergeCell ref="B9:W11"/>
    <mergeCell ref="AJ8:BA10"/>
    <mergeCell ref="AI12:AO14"/>
    <mergeCell ref="AP12:AQ14"/>
    <mergeCell ref="AR12:BA14"/>
    <mergeCell ref="BF26:BF29"/>
    <mergeCell ref="BF30:BF33"/>
    <mergeCell ref="L18:M21"/>
    <mergeCell ref="N18:O21"/>
    <mergeCell ref="P18:Q21"/>
    <mergeCell ref="AW15:AY17"/>
    <mergeCell ref="T18:U21"/>
    <mergeCell ref="V18:W21"/>
    <mergeCell ref="X18:Y21"/>
    <mergeCell ref="Z18:AA21"/>
    <mergeCell ref="AB18:AC21"/>
    <mergeCell ref="AZ15:BA17"/>
    <mergeCell ref="AH30:AL34"/>
    <mergeCell ref="S31:U33"/>
    <mergeCell ref="V31:V33"/>
    <mergeCell ref="R31:R33"/>
    <mergeCell ref="B22:P23"/>
    <mergeCell ref="B18:G21"/>
    <mergeCell ref="AD12:AH14"/>
    <mergeCell ref="B25:F29"/>
    <mergeCell ref="B108:G108"/>
    <mergeCell ref="H108:M108"/>
    <mergeCell ref="N108:S108"/>
    <mergeCell ref="T108:Y108"/>
    <mergeCell ref="Z108:AE108"/>
    <mergeCell ref="AW108:BB108"/>
    <mergeCell ref="B104:G104"/>
    <mergeCell ref="H104:M104"/>
    <mergeCell ref="N104:S104"/>
    <mergeCell ref="T104:Y104"/>
    <mergeCell ref="Z104:AE104"/>
    <mergeCell ref="AS104:AX104"/>
    <mergeCell ref="B105:G107"/>
    <mergeCell ref="H105:M107"/>
    <mergeCell ref="N105:S107"/>
    <mergeCell ref="T105:Y107"/>
    <mergeCell ref="Z105:AE107"/>
    <mergeCell ref="AS105:AX107"/>
    <mergeCell ref="AP102:AU102"/>
    <mergeCell ref="AJ101:AO101"/>
    <mergeCell ref="AV101:BA101"/>
    <mergeCell ref="AP101:AU101"/>
    <mergeCell ref="AB87:AC88"/>
    <mergeCell ref="AD87:BA88"/>
    <mergeCell ref="AO2:BA3"/>
    <mergeCell ref="B96:H99"/>
    <mergeCell ref="AK96:AP99"/>
    <mergeCell ref="K97:L98"/>
    <mergeCell ref="M97:N97"/>
    <mergeCell ref="O97:O98"/>
    <mergeCell ref="R97:R98"/>
    <mergeCell ref="U97:AA97"/>
    <mergeCell ref="AB97:AE97"/>
    <mergeCell ref="AH97:AJ98"/>
    <mergeCell ref="AQ97:AU97"/>
    <mergeCell ref="AZ97:BA98"/>
    <mergeCell ref="M98:N98"/>
    <mergeCell ref="AB98:AE98"/>
    <mergeCell ref="AQ98:AU98"/>
    <mergeCell ref="P97:Q97"/>
    <mergeCell ref="P98:Q98"/>
    <mergeCell ref="B12:G14"/>
    <mergeCell ref="H12:AC14"/>
    <mergeCell ref="AH40:AL42"/>
    <mergeCell ref="AH43:AL47"/>
    <mergeCell ref="AH48:AL50"/>
    <mergeCell ref="AV102:BA102"/>
    <mergeCell ref="AJ75:AK76"/>
    <mergeCell ref="AL75:BA76"/>
    <mergeCell ref="AA71:BB72"/>
    <mergeCell ref="P2:AN3"/>
    <mergeCell ref="B7:O8"/>
    <mergeCell ref="AD8:AI10"/>
    <mergeCell ref="W31:Y33"/>
    <mergeCell ref="J25:Z29"/>
    <mergeCell ref="H26:I28"/>
    <mergeCell ref="AJ25:BA29"/>
    <mergeCell ref="AH26:AI28"/>
    <mergeCell ref="AC30:AE50"/>
    <mergeCell ref="B36:F42"/>
    <mergeCell ref="H36:N42"/>
    <mergeCell ref="O36:R42"/>
    <mergeCell ref="S36:S42"/>
    <mergeCell ref="T36:U42"/>
    <mergeCell ref="B30:F34"/>
    <mergeCell ref="V36:V42"/>
    <mergeCell ref="AD18:AH21"/>
    <mergeCell ref="AI18:BA21"/>
    <mergeCell ref="H18:I21"/>
    <mergeCell ref="J18:K21"/>
    <mergeCell ref="B1:N2"/>
    <mergeCell ref="J82:Y83"/>
    <mergeCell ref="AN44:AN46"/>
    <mergeCell ref="AO44:AY46"/>
    <mergeCell ref="AF30:AG50"/>
    <mergeCell ref="W36:X42"/>
    <mergeCell ref="Y36:Y42"/>
    <mergeCell ref="J78:M79"/>
    <mergeCell ref="N78:N79"/>
    <mergeCell ref="B63:Y64"/>
    <mergeCell ref="AA63:BA64"/>
    <mergeCell ref="AD79:AH80"/>
    <mergeCell ref="AJ79:AK80"/>
    <mergeCell ref="AL79:AN80"/>
    <mergeCell ref="V78:V79"/>
    <mergeCell ref="C76:X77"/>
    <mergeCell ref="AB75:AC76"/>
    <mergeCell ref="AA65:BA69"/>
    <mergeCell ref="AC51:BA53"/>
    <mergeCell ref="AM35:BA39"/>
    <mergeCell ref="AM40:AS42"/>
    <mergeCell ref="AU40:BA42"/>
    <mergeCell ref="AT48:AT50"/>
    <mergeCell ref="AO79:BA80"/>
    <mergeCell ref="O78:Q79"/>
    <mergeCell ref="R78:R79"/>
    <mergeCell ref="S78:U79"/>
    <mergeCell ref="AB73:BA74"/>
    <mergeCell ref="J80:Y81"/>
    <mergeCell ref="BU30:BU34"/>
    <mergeCell ref="BU25:BU29"/>
    <mergeCell ref="R18:S21"/>
    <mergeCell ref="B65:Y72"/>
    <mergeCell ref="B24:BA24"/>
    <mergeCell ref="BF54:BF58"/>
    <mergeCell ref="BH54:BH58"/>
    <mergeCell ref="BE54:BE58"/>
    <mergeCell ref="AC54:AM58"/>
    <mergeCell ref="AN54:AW58"/>
    <mergeCell ref="AX54:BA58"/>
    <mergeCell ref="AD75:AH76"/>
    <mergeCell ref="AM30:BA34"/>
    <mergeCell ref="H31:H33"/>
    <mergeCell ref="B15:G17"/>
    <mergeCell ref="H15:AC17"/>
    <mergeCell ref="AD15:AH17"/>
    <mergeCell ref="AI15:AT17"/>
    <mergeCell ref="AU15:AV17"/>
    <mergeCell ref="BH26:BH29"/>
    <mergeCell ref="BF38:BF41"/>
    <mergeCell ref="AC25:AE29"/>
    <mergeCell ref="AM48:AS50"/>
    <mergeCell ref="BF34:BF37"/>
    <mergeCell ref="Z36:Z42"/>
    <mergeCell ref="L31:L33"/>
    <mergeCell ref="M31:P33"/>
    <mergeCell ref="AT40:AT42"/>
    <mergeCell ref="AH35:AL39"/>
    <mergeCell ref="I31:K33"/>
    <mergeCell ref="AU48:BA50"/>
    <mergeCell ref="S4:AL5"/>
    <mergeCell ref="BV25:BV29"/>
    <mergeCell ref="BV30:BV34"/>
    <mergeCell ref="AO4:BA5"/>
    <mergeCell ref="AZ103:BB103"/>
    <mergeCell ref="E82:I83"/>
    <mergeCell ref="AA82:BA86"/>
    <mergeCell ref="E84:V85"/>
    <mergeCell ref="B86:I86"/>
    <mergeCell ref="J86:U86"/>
    <mergeCell ref="V86:Y86"/>
    <mergeCell ref="E80:I81"/>
    <mergeCell ref="AB79:AC80"/>
    <mergeCell ref="B87:I89"/>
    <mergeCell ref="J87:K89"/>
    <mergeCell ref="L87:M89"/>
    <mergeCell ref="N87:O89"/>
    <mergeCell ref="P87:Q89"/>
    <mergeCell ref="R87:S89"/>
    <mergeCell ref="T87:U89"/>
    <mergeCell ref="V87:W89"/>
    <mergeCell ref="X87:Y89"/>
    <mergeCell ref="E78:I79"/>
    <mergeCell ref="B74:Y75"/>
  </mergeCells>
  <phoneticPr fontId="3"/>
  <conditionalFormatting sqref="O44:O46 T44:T46 O51:O56 T51:T56">
    <cfRule type="cellIs" dxfId="15" priority="21" operator="equal">
      <formula>0</formula>
    </cfRule>
  </conditionalFormatting>
  <conditionalFormatting sqref="AA42 AA43:AB57">
    <cfRule type="expression" dxfId="14" priority="23">
      <formula>#REF!="いいえ"</formula>
    </cfRule>
  </conditionalFormatting>
  <conditionalFormatting sqref="AA42 AA43:AB57">
    <cfRule type="expression" dxfId="13" priority="24">
      <formula>#REF!=""</formula>
    </cfRule>
  </conditionalFormatting>
  <conditionalFormatting sqref="O36:O41 T36:T41 W36:W41">
    <cfRule type="cellIs" dxfId="12" priority="22" operator="equal">
      <formula>0</formula>
    </cfRule>
  </conditionalFormatting>
  <conditionalFormatting sqref="AH48">
    <cfRule type="expression" dxfId="11" priority="18">
      <formula>#REF!="はい"</formula>
    </cfRule>
  </conditionalFormatting>
  <conditionalFormatting sqref="AH48">
    <cfRule type="expression" dxfId="10" priority="19">
      <formula>#REF!=""</formula>
    </cfRule>
  </conditionalFormatting>
  <conditionalFormatting sqref="AB75:AC76 AB79:AC80 AJ79:AK80 AB87:AC88 AJ75">
    <cfRule type="cellIs" dxfId="9" priority="9" operator="equal">
      <formula>0</formula>
    </cfRule>
  </conditionalFormatting>
  <conditionalFormatting sqref="AO79:BA80">
    <cfRule type="cellIs" dxfId="8" priority="8" operator="equal">
      <formula>0</formula>
    </cfRule>
  </conditionalFormatting>
  <conditionalFormatting sqref="B65">
    <cfRule type="cellIs" dxfId="7" priority="7" operator="equal">
      <formula>0</formula>
    </cfRule>
  </conditionalFormatting>
  <conditionalFormatting sqref="AC54 AN54 AX54">
    <cfRule type="expression" dxfId="6" priority="90">
      <formula>$H$28="✔"</formula>
    </cfRule>
  </conditionalFormatting>
  <conditionalFormatting sqref="AO4:BA5">
    <cfRule type="expression" dxfId="5" priority="3">
      <formula>$AW$108&lt;&gt;0</formula>
    </cfRule>
    <cfRule type="expression" dxfId="4" priority="4">
      <formula>$AO$4=$BE$5</formula>
    </cfRule>
    <cfRule type="expression" dxfId="3" priority="5">
      <formula>$AO$4=$BE$4</formula>
    </cfRule>
  </conditionalFormatting>
  <conditionalFormatting sqref="AJ75:BA76">
    <cfRule type="expression" dxfId="2" priority="1">
      <formula>AND($AH$26="✔",$AN$44&lt;&gt;"✔")</formula>
    </cfRule>
    <cfRule type="expression" dxfId="1" priority="2">
      <formula>$H$26="✔"</formula>
    </cfRule>
  </conditionalFormatting>
  <dataValidations disablePrompts="1" count="1">
    <dataValidation type="list" allowBlank="1" showInputMessage="1" showErrorMessage="1" sqref="V34:V35 Q34:Q35 M34:M35 I34:I35">
      <formula1>"✔"</formula1>
    </dataValidation>
  </dataValidations>
  <printOptions horizontalCentered="1" verticalCentered="1"/>
  <pageMargins left="0.43307086614173229" right="3.937007874015748E-2" top="0.15748031496062992" bottom="0.15748031496062992" header="0.31496062992125984" footer="0.31496062992125984"/>
  <pageSetup paperSize="9" scale="6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2" id="{13DD2404-449C-4E78-9F59-641E6B54D5DF}">
            <xm:f>'②異動情報・学校情報・機構に送付が必要な場合（学校入力用）'!$AA$7:$AH$8="休止（長期履修学生の貸与先送り）"</xm:f>
            <x14:dxf>
              <fill>
                <patternFill>
                  <bgColor rgb="FFFFFFCC"/>
                </patternFill>
              </fill>
            </x14:dxf>
          </x14:cfRule>
          <xm:sqref>AI18:BA21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①基本情報・異動情報（学生入力用）</vt:lpstr>
      <vt:lpstr>②異動情報・学校情報・機構に送付が必要な場合（学校入力用）</vt:lpstr>
      <vt:lpstr>③様式（自動作成・記入用）</vt:lpstr>
      <vt:lpstr>'①基本情報・異動情報（学生入力用）'!Print_Area</vt:lpstr>
      <vt:lpstr>'②異動情報・学校情報・機構に送付が必要な場合（学校入力用）'!Print_Area</vt:lpstr>
      <vt:lpstr>'③様式（自動作成・記入用）'!Print_Area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1-4【給付】休止の異動願（届）</dc:title>
  <dc:creator>JASSO</dc:creator>
  <cp:lastModifiedBy>JASSO</cp:lastModifiedBy>
  <cp:lastPrinted>2025-01-29T05:05:33Z</cp:lastPrinted>
  <dcterms:created xsi:type="dcterms:W3CDTF">2024-01-24T05:41:20Z</dcterms:created>
  <dcterms:modified xsi:type="dcterms:W3CDTF">2025-03-12T07:14:05Z</dcterms:modified>
</cp:coreProperties>
</file>